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99" documentId="120_S{2AC9BD13-BADA-5192-A53E-5A8FF88502F6}" xr6:coauthVersionLast="47" xr6:coauthVersionMax="47" xr10:uidLastSave="{780195F7-8E87-4581-BE07-E1805C3A8A9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5"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4"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<sst xmlns="http://schemas.openxmlformats.org/spreadsheetml/2006/main" count="180301" uniqueCount="39135">
  <si>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</si>
  <si>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</si>
  <si>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</si>
  <si>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</si>
  <si>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</si>
  <si>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</si>
  <si>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</si>
  <si>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</si>
  <si>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</si>
  <si>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</si>
  <si>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</si>
  <si>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</si>
  <si>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</si>
  <si>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</si>
  <si>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</si>
  <si>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</si>
  <si>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</si>
  <si>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</si>
  <si>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</si>
  <si>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</si>
  <si>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</si>
  <si>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</si>
  <si>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</si>
  <si>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</si>
  <si>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</si>
  <si>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</si>
  <si>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</si>
  <si>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</si>
  <si>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</si>
  <si>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</si>
  <si>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</si>
  <si>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</si>
  <si>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</si>
  <si>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</si>
  <si>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</si>
  <si>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</si>
  <si>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</si>
  <si>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</si>
  <si>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</si>
  <si>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</si>
  <si>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</si>
  <si>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</si>
  <si>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</si>
  <si>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</si>
  <si>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</si>
  <si>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</si>
  <si>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</si>
  <si>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</si>
  <si>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</si>
  <si>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</si>
  <si>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</si>
  <si>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</si>
  <si>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</si>
  <si>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</si>
  <si>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</si>
  <si>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</si>
  <si>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</si>
  <si>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</si>
  <si>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</si>
  <si>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</si>
  <si>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</si>
  <si>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</si>
  <si>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</si>
  <si>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</si>
  <si>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</si>
  <si>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</si>
  <si>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</si>
  <si>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</si>
  <si>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</si>
  <si>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</si>
  <si>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</si>
  <si>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</si>
  <si>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</si>
  <si>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</si>
  <si>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</si>
  <si>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</si>
  <si>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</si>
  <si>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</si>
  <si>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</si>
  <si>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</si>
  <si>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</si>
  <si>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</si>
  <si>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</si>
  <si>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</si>
  <si>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</si>
  <si>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</si>
  <si>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</si>
  <si>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</si>
  <si>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</si>
  <si>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</si>
  <si>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</si>
  <si>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</si>
  <si>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</si>
  <si>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</si>
  <si>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</si>
  <si>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</si>
  <si>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</si>
  <si>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</si>
  <si>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</si>
  <si>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</si>
  <si>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</si>
  <si>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</si>
  <si>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</si>
  <si>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</si>
  <si>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</si>
  <si>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</si>
  <si>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</si>
  <si>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</si>
  <si>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</si>
  <si>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</si>
  <si>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</si>
  <si>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</si>
  <si>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</si>
  <si>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</si>
  <si>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</si>
  <si>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</si>
  <si>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</si>
  <si>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</si>
  <si>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</si>
  <si>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</si>
  <si>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</si>
  <si>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</si>
  <si>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</si>
  <si>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</si>
  <si>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</si>
  <si>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</si>
  <si>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</si>
  <si>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</si>
  <si>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</si>
  <si>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</si>
  <si>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</si>
  <si>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</si>
  <si>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</si>
  <si>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</si>
  <si>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</si>
  <si>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</si>
  <si>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</si>
  <si>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</si>
  <si>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</si>
  <si>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</si>
  <si>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</si>
  <si>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</si>
  <si>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</si>
  <si>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</si>
  <si>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</si>
  <si>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</si>
  <si>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</si>
  <si>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</si>
  <si>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</si>
  <si>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</si>
  <si>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</si>
  <si>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</si>
  <si>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</si>
  <si>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</si>
  <si>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</si>
  <si>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</si>
  <si>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</si>
  <si>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</si>
  <si>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</si>
  <si>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</si>
  <si>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</si>
  <si>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</si>
  <si>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</si>
  <si>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</si>
  <si>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</si>
  <si>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</si>
  <si>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</si>
  <si>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</si>
  <si>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</si>
  <si>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</si>
  <si>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</si>
  <si>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</si>
  <si>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</si>
  <si>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</si>
  <si>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</si>
  <si>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</si>
  <si>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</si>
  <si>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</si>
  <si>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</si>
  <si>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</si>
  <si>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</si>
  <si>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</si>
  <si>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</si>
  <si>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</si>
  <si>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</si>
  <si>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</si>
  <si>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</si>
  <si>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</si>
  <si>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</si>
  <si>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</si>
  <si>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</si>
  <si>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</si>
  <si>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</si>
  <si>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</si>
  <si>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</si>
  <si>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</si>
  <si>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</si>
  <si>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</si>
  <si>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</si>
  <si>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</si>
  <si>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</si>
  <si>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</si>
  <si>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</si>
  <si>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</si>
  <si>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</si>
  <si>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</si>
  <si>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</si>
  <si>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</si>
  <si>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</si>
  <si>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</si>
  <si>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</si>
  <si>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</si>
  <si>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</si>
  <si>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</si>
  <si>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</si>
  <si>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</si>
  <si>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</si>
  <si>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</si>
  <si>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</si>
  <si>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</si>
  <si>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</si>
  <si>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</si>
  <si>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</si>
  <si>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</si>
  <si>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</si>
  <si>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</si>
  <si>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</si>
  <si>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</si>
  <si>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</si>
  <si>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</si>
  <si>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</si>
  <si>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</si>
  <si>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</si>
  <si>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</si>
  <si>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</si>
  <si>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</si>
  <si>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</si>
  <si>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</si>
  <si>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</si>
  <si>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</si>
  <si>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</si>
  <si>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</si>
  <si>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</si>
  <si>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</si>
  <si>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</si>
  <si>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</si>
  <si>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</si>
  <si>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</si>
  <si>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</si>
  <si>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</si>
  <si>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</si>
  <si>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</si>
  <si>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</si>
  <si>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</si>
  <si>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</si>
  <si>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</si>
  <si>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</si>
  <si>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</si>
  <si>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</si>
  <si>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</si>
  <si>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</si>
  <si>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</si>
  <si>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</si>
  <si>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</si>
  <si>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</si>
  <si>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</si>
  <si>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</si>
  <si>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</si>
  <si>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</si>
  <si>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</si>
  <si>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</si>
  <si>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</si>
  <si>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</si>
  <si>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</si>
  <si>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</si>
  <si>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</si>
  <si>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</si>
  <si>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</si>
  <si>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</si>
  <si>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</si>
  <si>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</si>
  <si>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</si>
  <si>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</si>
  <si>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</si>
  <si>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</si>
  <si>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</si>
  <si>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</si>
  <si>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</si>
  <si>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</si>
  <si>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</si>
  <si>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</si>
  <si>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</si>
  <si>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</si>
  <si>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</si>
  <si>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</si>
  <si>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</si>
  <si>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</si>
  <si>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</si>
  <si>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</si>
  <si>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</si>
  <si>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</si>
  <si>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</si>
  <si>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</si>
  <si>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</si>
  <si>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</si>
  <si>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</si>
  <si>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</si>
  <si>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</si>
  <si>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</si>
  <si>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</si>
  <si>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</si>
  <si>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</si>
  <si>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</si>
  <si>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</si>
  <si>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</si>
  <si>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</si>
  <si>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</si>
  <si>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</si>
  <si>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</si>
  <si>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</si>
  <si>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</si>
  <si>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</si>
  <si>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</si>
  <si>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</si>
  <si>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</si>
  <si>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</si>
  <si>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</si>
  <si>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</si>
  <si>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</si>
  <si>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</si>
  <si>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</si>
  <si>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</si>
  <si>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</si>
  <si>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</si>
  <si>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</si>
  <si>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</si>
  <si>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</si>
  <si>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</si>
  <si>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</si>
  <si>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</si>
  <si>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</si>
  <si>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</si>
  <si>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</si>
  <si>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</si>
  <si>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</si>
  <si>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</si>
  <si>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</si>
  <si>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</si>
  <si>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</si>
  <si>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</si>
  <si>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</si>
  <si>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</si>
  <si>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</si>
  <si>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</si>
  <si>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</si>
  <si>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</si>
  <si>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</si>
  <si>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</si>
  <si>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</si>
  <si>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</si>
  <si>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</si>
  <si>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</si>
  <si>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</si>
  <si>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</si>
  <si>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</si>
  <si>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</si>
  <si>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</si>
  <si>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</si>
  <si>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</si>
  <si>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</si>
  <si>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</si>
  <si>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</si>
  <si>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</si>
  <si>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</si>
  <si>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</si>
  <si>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</si>
  <si>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</si>
  <si>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</si>
  <si>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</si>
  <si>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</si>
  <si>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</si>
  <si>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</si>
  <si>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</si>
  <si>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</si>
  <si>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</si>
  <si>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</si>
  <si>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</si>
  <si>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</si>
  <si>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</si>
  <si>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</si>
  <si>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</si>
  <si>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</si>
  <si>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</si>
  <si>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</si>
  <si>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</si>
  <si>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</si>
  <si>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</si>
  <si>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</si>
  <si>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</si>
  <si>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</si>
  <si>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</si>
  <si>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</si>
  <si>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</si>
  <si>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</si>
  <si>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</si>
  <si>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</si>
  <si>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</si>
  <si>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</si>
  <si>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</si>
  <si>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</si>
  <si>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</si>
  <si>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</si>
  <si>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</si>
  <si>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</si>
  <si>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</si>
  <si>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</si>
  <si>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</si>
  <si>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</si>
  <si>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</si>
  <si>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</si>
  <si>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</si>
  <si>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</si>
  <si>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</si>
  <si>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</si>
  <si>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</si>
  <si>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</si>
  <si>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</si>
  <si>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</si>
  <si>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</si>
  <si>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</si>
  <si>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</si>
  <si>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</si>
  <si>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</si>
  <si>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</si>
  <si>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</si>
  <si>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</si>
  <si>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</si>
  <si>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</si>
  <si>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</si>
  <si>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</si>
  <si>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</si>
  <si>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</si>
  <si>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</si>
  <si>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</si>
  <si>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</si>
  <si>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</si>
  <si>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</si>
  <si>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</si>
  <si>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</si>
  <si>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</si>
  <si>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</si>
  <si>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</si>
  <si>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</si>
  <si>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</si>
  <si>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</si>
  <si>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</si>
  <si>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</si>
  <si>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</si>
  <si>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</si>
  <si>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</si>
  <si>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</si>
  <si>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</si>
  <si>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</si>
  <si>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</si>
  <si>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</si>
  <si>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</si>
  <si>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</si>
  <si>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</si>
  <si>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</si>
  <si>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</si>
  <si>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</si>
  <si>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</si>
  <si>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</si>
  <si>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</si>
  <si>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</si>
  <si>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</si>
  <si>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</si>
  <si>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</si>
  <si>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</si>
  <si>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</si>
  <si>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</si>
  <si>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</si>
  <si>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</si>
  <si>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</si>
  <si>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</si>
  <si>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</si>
  <si>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</si>
  <si>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</si>
  <si>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</si>
  <si>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</si>
  <si>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</si>
  <si>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</si>
  <si>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</si>
  <si>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</si>
  <si>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</si>
  <si>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</si>
  <si>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</si>
  <si>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</si>
  <si>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</si>
  <si>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</si>
  <si>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</si>
  <si>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</si>
  <si>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</si>
  <si>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</si>
  <si>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</si>
  <si>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</si>
  <si>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</si>
  <si>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</si>
  <si>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</si>
  <si>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</si>
  <si>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</si>
  <si>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</si>
  <si>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</si>
  <si>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</si>
  <si>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</si>
  <si>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</si>
  <si>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</si>
  <si>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</si>
  <si>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</si>
  <si>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</si>
  <si>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</si>
  <si>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</si>
  <si>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</si>
  <si>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</si>
  <si>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</si>
  <si>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</si>
  <si>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</si>
  <si>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</si>
  <si>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</si>
  <si>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</si>
  <si>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</si>
  <si>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</si>
  <si>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</si>
  <si>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</si>
  <si>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</si>
  <si>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</si>
  <si>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</si>
  <si>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</si>
  <si>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</si>
  <si>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</si>
  <si>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</si>
  <si>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</si>
  <si>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</si>
  <si>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</si>
  <si>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</si>
  <si>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</si>
  <si>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</si>
  <si>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</si>
  <si>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</si>
  <si>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</si>
  <si>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</si>
  <si>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</si>
  <si>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</si>
  <si>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</si>
  <si>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</si>
  <si>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</si>
  <si>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</si>
  <si>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</si>
  <si>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</si>
  <si>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</si>
  <si>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</si>
  <si>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</si>
  <si>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</si>
  <si>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</si>
  <si>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</si>
  <si>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</si>
  <si>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</si>
  <si>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</si>
  <si>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</si>
  <si>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</si>
  <si>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</si>
  <si>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</si>
  <si>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</si>
  <si>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</si>
  <si>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</si>
  <si>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</si>
  <si>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</si>
  <si>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</si>
  <si>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</si>
  <si>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</si>
  <si>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</si>
  <si>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</si>
  <si>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</si>
  <si>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</si>
  <si>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</si>
  <si>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</si>
  <si>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</si>
  <si>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</si>
  <si>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</si>
  <si>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</si>
  <si>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</si>
  <si>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</si>
  <si>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</si>
  <si>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</si>
  <si>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</si>
  <si>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</si>
  <si>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</si>
  <si>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</si>
  <si>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</si>
  <si>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</si>
  <si>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</si>
  <si>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</si>
  <si>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</si>
  <si>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</si>
  <si>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</si>
  <si>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</si>
  <si>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</si>
  <si>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</si>
  <si>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</si>
  <si>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</si>
  <si>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</si>
  <si>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</si>
  <si>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</si>
  <si>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</si>
  <si>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</si>
  <si>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</si>
  <si>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</si>
  <si>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</si>
  <si>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</si>
  <si>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</si>
  <si>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</si>
  <si>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</si>
  <si>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</si>
  <si>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</si>
  <si>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</si>
  <si>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</si>
  <si>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</si>
  <si>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</si>
  <si>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</si>
  <si>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</si>
  <si>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</si>
  <si>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</si>
  <si>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</si>
  <si>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</si>
  <si>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</si>
  <si>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</si>
  <si>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</si>
  <si>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</si>
  <si>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</si>
  <si>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</si>
  <si>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</si>
  <si>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</si>
  <si>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</si>
  <si>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</si>
  <si>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</si>
  <si>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</si>
  <si>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</si>
  <si>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</si>
  <si>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</si>
  <si>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</si>
  <si>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</si>
  <si>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</si>
  <si>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</si>
  <si>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</si>
  <si>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</si>
  <si>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</si>
  <si>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</si>
  <si>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</si>
  <si>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</si>
  <si>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</si>
  <si>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</si>
  <si>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</si>
  <si>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</si>
  <si>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</si>
  <si>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</si>
  <si>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</si>
  <si>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</si>
  <si>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</si>
  <si>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</si>
  <si>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</si>
  <si>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</si>
  <si>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</si>
  <si>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</si>
  <si>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</si>
  <si>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</si>
  <si>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</si>
  <si>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</si>
  <si>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</si>
  <si>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</si>
  <si>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</si>
  <si>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</si>
  <si>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</si>
  <si>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</si>
  <si>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</si>
  <si>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</si>
  <si>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</si>
  <si>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</si>
  <si>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</si>
  <si>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</si>
  <si>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</si>
  <si>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</si>
  <si>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</si>
  <si>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</si>
  <si>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</si>
  <si>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</si>
  <si>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</si>
  <si>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</si>
  <si>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</si>
  <si>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</si>
  <si>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</si>
  <si>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</si>
  <si>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</si>
  <si>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</si>
  <si>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</si>
  <si>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</si>
  <si>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</si>
  <si>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</si>
  <si>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</si>
  <si>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</si>
  <si>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</si>
  <si>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</si>
  <si>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</si>
  <si>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</si>
  <si>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</si>
  <si>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</si>
  <si>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</si>
  <si>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</si>
  <si>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</si>
  <si>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</si>
  <si>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</si>
  <si>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</si>
  <si>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</si>
  <si>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</si>
  <si>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</si>
  <si>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</si>
  <si>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</si>
  <si>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</si>
  <si>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</si>
  <si>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</si>
  <si>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</si>
  <si>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</si>
  <si>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</si>
  <si>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</si>
  <si>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</si>
  <si>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</si>
  <si>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</si>
  <si>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</si>
  <si>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</si>
  <si>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</si>
  <si>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</si>
  <si>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</si>
  <si>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</si>
  <si>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</si>
  <si>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</si>
  <si>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</si>
  <si>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</si>
  <si>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</si>
  <si>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</si>
  <si>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</si>
  <si>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</si>
  <si>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</si>
  <si>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</si>
  <si>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</si>
  <si>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</si>
  <si>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</si>
  <si>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</si>
  <si>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</si>
  <si>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</si>
  <si>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</si>
  <si>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</si>
  <si>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</si>
  <si>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</si>
  <si>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</si>
  <si>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</si>
  <si>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</si>
  <si>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</si>
  <si>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</si>
  <si>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</si>
  <si>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</si>
  <si>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</si>
  <si>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</si>
  <si>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</si>
  <si>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</si>
  <si>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</si>
  <si>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</si>
  <si>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</si>
  <si>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</si>
  <si>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</si>
  <si>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</si>
  <si>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</si>
  <si>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</si>
  <si>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</si>
  <si>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</si>
  <si>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</si>
  <si>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</si>
  <si>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</si>
  <si>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</si>
  <si>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</si>
  <si>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</si>
  <si>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</si>
  <si>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</si>
  <si>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</si>
  <si>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</si>
  <si>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</si>
  <si>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</si>
  <si>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</si>
  <si>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</si>
  <si>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</si>
  <si>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</si>
  <si>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</si>
  <si>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</si>
  <si>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</si>
  <si>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</si>
  <si>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</si>
  <si>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</si>
  <si>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</si>
  <si>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</si>
  <si>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</si>
  <si>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</si>
  <si>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</si>
  <si>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</si>
  <si>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</si>
  <si>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</si>
  <si>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</si>
  <si>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</si>
  <si>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</si>
  <si>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</si>
  <si>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</si>
  <si>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</si>
  <si>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</si>
  <si>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</si>
  <si>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</si>
  <si>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</si>
  <si>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</si>
  <si>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</si>
  <si>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</si>
  <si>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</si>
  <si>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</si>
  <si>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</si>
  <si>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</si>
  <si>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</si>
  <si>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</si>
  <si>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</si>
  <si>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</si>
  <si>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</si>
  <si>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</si>
  <si>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</si>
  <si>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</si>
  <si>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</si>
  <si>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</si>
  <si>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</si>
  <si>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</si>
  <si>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</si>
  <si>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</si>
  <si>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</si>
  <si>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</si>
  <si>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</si>
  <si>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</si>
  <si>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</si>
  <si>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</si>
  <si>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</si>
  <si>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</si>
  <si>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</si>
  <si>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</si>
  <si>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</si>
  <si>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</si>
  <si>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</si>
  <si>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</si>
  <si>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</si>
  <si>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</si>
  <si>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</si>
  <si>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</si>
  <si>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</si>
  <si>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</si>
  <si>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</si>
  <si>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</si>
  <si>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</si>
  <si>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</si>
  <si>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</si>
  <si>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</si>
  <si>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</si>
  <si>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</si>
  <si>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</si>
  <si>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</si>
  <si>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</si>
  <si>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</si>
  <si>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</si>
  <si>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</si>
  <si>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</si>
  <si>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</si>
  <si>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</si>
  <si>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</si>
  <si>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</si>
  <si>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</si>
  <si>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</si>
  <si>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</si>
  <si>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</si>
  <si>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</si>
  <si>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</si>
  <si>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</si>
  <si>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</si>
  <si>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</si>
  <si>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</si>
  <si>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</si>
  <si>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</si>
  <si>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</si>
  <si>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</si>
  <si>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</si>
  <si>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</si>
  <si>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</si>
  <si>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</si>
  <si>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</si>
  <si>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</si>
  <si>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</si>
  <si>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</si>
  <si>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</si>
  <si>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</si>
  <si>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</si>
  <si>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</si>
  <si>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</si>
  <si>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</si>
  <si>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</si>
  <si>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</si>
  <si>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</si>
  <si>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</si>
  <si>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</si>
  <si>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</si>
  <si>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</si>
  <si>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</si>
  <si>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</si>
  <si>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</si>
  <si>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</si>
  <si>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</si>
  <si>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</si>
  <si>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</si>
  <si>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</si>
  <si>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</si>
  <si>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</si>
  <si>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</si>
  <si>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</si>
  <si>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</si>
  <si>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</si>
  <si>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</si>
  <si>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</si>
  <si>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</si>
  <si>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</si>
  <si>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</si>
  <si>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</si>
  <si>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</si>
  <si>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</si>
  <si>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</si>
  <si>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</si>
  <si>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</si>
  <si>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</si>
  <si>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</si>
  <si>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</si>
  <si>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</si>
  <si>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</si>
  <si>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</si>
  <si>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</si>
  <si>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</si>
  <si>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</si>
  <si>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</si>
  <si>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</si>
  <si>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</si>
  <si>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</si>
  <si>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</si>
  <si>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</si>
  <si>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</si>
  <si>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</si>
  <si>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</si>
  <si>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</si>
  <si>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</si>
  <si>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</si>
  <si>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</si>
  <si>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</si>
  <si>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</si>
  <si>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</si>
  <si>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</si>
  <si>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</si>
  <si>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</si>
  <si>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</si>
  <si>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</si>
  <si>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</si>
  <si>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</si>
  <si>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</si>
  <si>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</si>
  <si>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</si>
  <si>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</si>
  <si>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</si>
  <si>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</si>
  <si>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</si>
  <si>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</si>
  <si>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</si>
  <si>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</si>
  <si>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</si>
  <si>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</si>
  <si>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</si>
  <si>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</si>
  <si>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</si>
  <si>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</si>
  <si>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</si>
  <si>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</si>
  <si>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</si>
  <si>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</si>
  <si>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</si>
  <si>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</si>
  <si>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</si>
  <si>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</si>
  <si>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</si>
  <si>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</si>
  <si>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</si>
  <si>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</si>
  <si>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</si>
  <si>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</si>
  <si>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</si>
  <si>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</si>
  <si>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</si>
  <si>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</si>
  <si>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</si>
  <si>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</si>
  <si>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</si>
  <si>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</si>
  <si>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</si>
  <si>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</si>
  <si>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</si>
  <si>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</si>
  <si>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</si>
  <si>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</si>
  <si>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</si>
  <si>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</si>
  <si>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</si>
  <si>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</si>
  <si>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</si>
  <si>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</si>
  <si>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</si>
  <si>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</si>
  <si>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</si>
  <si>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</si>
  <si>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</si>
  <si>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</si>
  <si>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</si>
  <si>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</si>
  <si>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</si>
  <si>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</si>
  <si>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</si>
  <si>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</si>
  <si>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</si>
  <si>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</si>
  <si>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</si>
  <si>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</si>
  <si>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</si>
  <si>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</si>
  <si>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</si>
  <si>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</si>
  <si>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</si>
  <si>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</si>
  <si>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</si>
  <si>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</si>
  <si>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</si>
  <si>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</si>
  <si>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</si>
  <si>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</si>
  <si>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</si>
  <si>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</si>
  <si>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</si>
  <si>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</si>
  <si>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</si>
  <si>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</si>
  <si>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</si>
  <si>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</si>
  <si>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</si>
  <si>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</si>
  <si>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</si>
  <si>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</si>
  <si>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</si>
  <si>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</si>
  <si>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</si>
  <si>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</si>
  <si>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</si>
  <si>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</si>
  <si>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</si>
  <si>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</si>
  <si>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</si>
  <si>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</si>
  <si>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</si>
  <si>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</si>
  <si>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</si>
  <si>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</si>
  <si>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</si>
  <si>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</si>
  <si>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</si>
  <si>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</si>
  <si>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</si>
  <si>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</si>
  <si>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</si>
  <si>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</si>
  <si>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</si>
  <si>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</si>
  <si>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</si>
  <si>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</si>
  <si>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</si>
  <si>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</si>
  <si>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</si>
  <si>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</si>
  <si>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</si>
  <si>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</si>
  <si>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</si>
  <si>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</si>
  <si>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</si>
  <si>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</si>
  <si>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</si>
  <si>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</si>
  <si>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</si>
  <si>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</si>
  <si>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</si>
  <si>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</si>
  <si>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</si>
  <si>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</si>
  <si>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</si>
  <si>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</si>
  <si>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</si>
  <si>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</si>
  <si>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</si>
  <si>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</si>
  <si>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</si>
  <si>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</si>
  <si>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</si>
  <si>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</si>
  <si>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</si>
  <si>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</si>
  <si>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</si>
  <si>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</si>
  <si>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</si>
  <si>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</si>
  <si>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</si>
  <si>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</si>
  <si>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</si>
  <si>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</si>
  <si>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</si>
  <si>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</si>
  <si>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</si>
  <si>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</si>
  <si>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</si>
  <si>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</si>
  <si>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</si>
  <si>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</si>
  <si>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</si>
  <si>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</si>
  <si>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</si>
  <si>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</si>
  <si>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</si>
  <si>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</si>
  <si>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</si>
  <si>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</si>
  <si>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</si>
  <si>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</si>
  <si>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</si>
  <si>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</si>
  <si>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</si>
  <si>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</si>
  <si>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</si>
  <si>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</si>
  <si>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</si>
  <si>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</si>
  <si>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</si>
  <si>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</si>
  <si>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</si>
  <si>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</si>
  <si>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</si>
  <si>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</si>
  <si>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</si>
  <si>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</si>
  <si>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</si>
  <si>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</si>
  <si>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</si>
  <si>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</si>
  <si>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</si>
  <si>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</si>
  <si>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</si>
  <si>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</si>
  <si>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</si>
  <si>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</si>
  <si>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</si>
  <si>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</si>
  <si>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</si>
  <si>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</si>
  <si>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</si>
  <si>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</si>
  <si>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</si>
  <si>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</si>
  <si>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</si>
  <si>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</si>
  <si>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</si>
  <si>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</si>
  <si>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</si>
  <si>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</si>
  <si>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</si>
  <si>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</si>
  <si>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</si>
  <si>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</si>
  <si>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</si>
  <si>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</si>
  <si>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</si>
  <si>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</si>
  <si>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</si>
  <si>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</si>
  <si>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</si>
  <si>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</si>
  <si>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</si>
  <si>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</si>
  <si>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</si>
  <si>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</si>
  <si>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</si>
  <si>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</si>
  <si>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</si>
  <si>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</si>
  <si>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</si>
  <si>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</si>
  <si>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</si>
  <si>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</si>
  <si>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</si>
  <si>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</si>
  <si>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</si>
  <si>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</si>
  <si>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</si>
  <si>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</si>
  <si>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</si>
  <si>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</si>
  <si>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</si>
  <si>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</si>
  <si>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</si>
  <si>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</si>
  <si>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</si>
  <si>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</si>
  <si>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</si>
  <si>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</si>
  <si>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</si>
  <si>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</si>
  <si>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</si>
  <si>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</si>
  <si>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</si>
  <si>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</si>
  <si>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</si>
  <si>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</si>
  <si>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</si>
  <si>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</si>
  <si>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</si>
  <si>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</si>
  <si>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</si>
  <si>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</si>
  <si>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</si>
  <si>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</si>
  <si>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</si>
  <si>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</si>
  <si>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</si>
  <si>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</si>
  <si>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</si>
  <si>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</si>
  <si>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</si>
  <si>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</si>
  <si>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</si>
  <si>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</si>
  <si>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</si>
  <si>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</si>
  <si>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</si>
  <si>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</si>
  <si>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</si>
  <si>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</si>
  <si>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</si>
  <si>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</si>
  <si>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</si>
  <si>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</si>
  <si>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</si>
  <si>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</si>
  <si>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</si>
  <si>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</si>
  <si>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</si>
  <si>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</si>
  <si>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</si>
  <si>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</si>
  <si>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</si>
  <si>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</si>
  <si>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</si>
  <si>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</si>
  <si>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</si>
  <si>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</si>
  <si>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</si>
  <si>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</si>
  <si>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</si>
  <si>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</si>
  <si>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</si>
  <si>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</si>
  <si>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</si>
  <si>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</si>
  <si>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</si>
  <si>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</si>
  <si>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</si>
  <si>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</si>
  <si>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</si>
  <si>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</si>
  <si>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</si>
  <si>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</si>
  <si>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</si>
  <si>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</si>
  <si>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</si>
  <si>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</si>
  <si>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</si>
  <si>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</si>
  <si>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</si>
  <si>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</si>
  <si>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</si>
  <si>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</si>
  <si>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</si>
  <si>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</si>
  <si>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</si>
  <si>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</si>
  <si>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</si>
  <si>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</si>
  <si>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</si>
  <si>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</si>
  <si>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</si>
  <si>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</si>
  <si>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</si>
  <si>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</si>
  <si>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</si>
  <si>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</si>
  <si>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</si>
  <si>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</si>
  <si>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</si>
  <si>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</si>
  <si>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</si>
  <si>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</si>
  <si>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</si>
  <si>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</si>
  <si>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</si>
  <si>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</si>
  <si>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</si>
  <si>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</si>
  <si>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</si>
  <si>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</si>
  <si>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</si>
  <si>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</si>
  <si>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</si>
  <si>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</si>
  <si>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</si>
  <si>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</si>
  <si>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</si>
  <si>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</si>
  <si>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</si>
  <si>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</si>
  <si>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</si>
  <si>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</si>
  <si>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</si>
  <si>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</si>
  <si>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</si>
  <si>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</si>
  <si>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</si>
  <si>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</si>
  <si>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</si>
  <si>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</si>
  <si>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</si>
  <si>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</si>
  <si>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</si>
  <si>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</si>
  <si>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</si>
  <si>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</si>
  <si>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</si>
  <si>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</si>
  <si>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</si>
  <si>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</si>
  <si>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</si>
  <si>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</si>
  <si>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</si>
  <si>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</si>
  <si>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</si>
  <si>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</si>
  <si>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</si>
  <si>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</si>
  <si>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</si>
  <si>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</si>
  <si>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</si>
  <si>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</si>
  <si>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</si>
  <si>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</si>
  <si>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</si>
  <si>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</si>
  <si>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</si>
  <si>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</si>
  <si>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</si>
  <si>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</si>
  <si>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</si>
  <si>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</si>
  <si>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</si>
  <si>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</si>
  <si>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</si>
  <si>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</si>
  <si>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</si>
  <si>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</si>
  <si>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</si>
  <si>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</si>
  <si>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</si>
  <si>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</si>
  <si>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</si>
  <si>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</si>
  <si>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</si>
  <si>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</si>
  <si>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</si>
  <si>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</si>
  <si>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</si>
  <si>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</si>
  <si>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</si>
  <si>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</si>
  <si>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</si>
  <si>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</si>
  <si>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</si>
  <si>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</si>
  <si>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</si>
  <si>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</si>
  <si>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</si>
  <si>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</si>
  <si>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</si>
  <si>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</si>
  <si>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</si>
  <si>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</si>
  <si>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</si>
  <si>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</si>
  <si>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</si>
  <si>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</si>
  <si>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</si>
  <si>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</si>
  <si>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</si>
  <si>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</si>
  <si>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</si>
  <si>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</si>
  <si>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</si>
  <si>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</si>
  <si>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</si>
  <si>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</si>
  <si>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</si>
  <si>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</si>
  <si>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</si>
  <si>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</si>
  <si>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</si>
  <si>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</si>
  <si>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</si>
  <si>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</si>
  <si>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</si>
  <si>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</si>
  <si>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</si>
  <si>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</si>
  <si>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</si>
  <si>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</si>
  <si>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</si>
  <si>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</si>
  <si>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</si>
  <si>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</si>
  <si>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</si>
  <si>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</si>
  <si>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</si>
  <si>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</si>
  <si>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</si>
  <si>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</si>
  <si>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</si>
  <si>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</si>
  <si>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</si>
  <si>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</si>
  <si>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</si>
  <si>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</si>
  <si>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</si>
  <si>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</si>
  <si>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</si>
  <si>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</si>
  <si>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</si>
  <si>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</si>
  <si>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</si>
  <si>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</si>
  <si>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</si>
  <si>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</si>
  <si>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</si>
  <si>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</si>
  <si>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</si>
  <si>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</si>
  <si>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</si>
  <si>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</si>
  <si>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</si>
  <si>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</si>
  <si>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</si>
  <si>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</si>
  <si>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</si>
  <si>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</si>
  <si>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</si>
  <si>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</si>
  <si>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</si>
  <si>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</si>
  <si>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</si>
  <si>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</si>
  <si>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</si>
  <si>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</si>
  <si>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</si>
  <si>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</si>
  <si>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</si>
  <si>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</si>
  <si>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</si>
  <si>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</si>
  <si>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</si>
  <si>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</si>
  <si>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</si>
  <si>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</si>
  <si>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</si>
  <si>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</si>
  <si>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</si>
  <si>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</si>
  <si>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</si>
  <si>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</si>
  <si>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</si>
  <si>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</si>
  <si>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</si>
  <si>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</si>
  <si>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</si>
  <si>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</si>
  <si>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</si>
  <si>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</si>
  <si>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</si>
  <si>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</si>
  <si>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</si>
  <si>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</si>
  <si>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</si>
  <si>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</si>
  <si>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</si>
  <si>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</si>
  <si>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</si>
  <si>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</si>
  <si>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</si>
  <si>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</si>
  <si>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</si>
  <si>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</si>
  <si>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</si>
  <si>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</si>
  <si>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</si>
  <si>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</si>
  <si>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</si>
  <si>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</si>
  <si>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</si>
  <si>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</si>
  <si>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</si>
  <si>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</si>
  <si>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</si>
  <si>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</si>
  <si>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</si>
  <si>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</si>
  <si>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</si>
  <si>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</si>
  <si>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</si>
  <si>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</si>
  <si>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</si>
  <si>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</si>
  <si>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</si>
  <si>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</si>
  <si>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</si>
  <si>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</si>
  <si>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</si>
  <si>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</si>
  <si>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</si>
  <si>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</si>
  <si>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</si>
  <si>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</si>
  <si>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</si>
  <si>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</si>
  <si>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</si>
  <si>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</si>
  <si>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</si>
  <si>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</si>
  <si>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</si>
  <si>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</si>
  <si>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</si>
  <si>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</si>
  <si>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</si>
  <si>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</si>
  <si>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</si>
  <si>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</si>
  <si>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</si>
  <si>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</si>
  <si>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</si>
  <si>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</si>
  <si>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</si>
  <si>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</si>
  <si>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</si>
  <si>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</si>
  <si>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</si>
  <si>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</si>
  <si>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</si>
  <si>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</si>
  <si>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</si>
  <si>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</si>
  <si>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</si>
  <si>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</si>
  <si>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</si>
  <si>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</si>
  <si>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</si>
  <si>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</si>
  <si>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</si>
  <si>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</si>
  <si>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</si>
  <si>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</si>
  <si>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</si>
  <si>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</si>
  <si>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</si>
  <si>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</si>
  <si>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</si>
  <si>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</si>
  <si>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</si>
  <si>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</si>
  <si>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</si>
  <si>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</si>
  <si>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</si>
  <si>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</si>
  <si>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</si>
  <si>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</si>
  <si>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</si>
  <si>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</si>
  <si>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</si>
  <si>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</si>
  <si>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</si>
  <si>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</si>
  <si>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</si>
  <si>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</si>
  <si>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</si>
  <si>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</si>
  <si>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</si>
  <si>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</si>
  <si>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</si>
  <si>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</si>
  <si>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</si>
  <si>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</si>
  <si>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</si>
  <si>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</si>
  <si>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</si>
  <si>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</si>
  <si>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</si>
  <si>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</si>
  <si>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</si>
  <si>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</si>
  <si>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</si>
  <si>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</si>
  <si>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</si>
  <si>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</si>
  <si>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</si>
  <si>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</si>
  <si>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</si>
  <si>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</si>
  <si>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</si>
  <si>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</si>
  <si>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</si>
  <si>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</si>
  <si>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</si>
  <si>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</si>
  <si>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</si>
  <si>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</si>
  <si>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</si>
  <si>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</si>
  <si>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</si>
  <si>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</si>
  <si>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</si>
  <si>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</si>
  <si>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</si>
  <si>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</si>
  <si>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</si>
  <si>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</si>
  <si>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</si>
  <si>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</si>
  <si>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</si>
  <si>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</si>
  <si>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</si>
  <si>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</si>
  <si>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</si>
  <si>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</si>
  <si>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</si>
  <si>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</si>
  <si>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</si>
  <si>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</si>
  <si>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</si>
  <si>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</si>
  <si>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</si>
  <si>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</si>
  <si>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</si>
  <si>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</si>
  <si>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</si>
  <si>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</si>
  <si>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</si>
  <si>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</si>
  <si>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</si>
  <si>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</si>
  <si>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</si>
  <si>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</si>
  <si>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</si>
  <si>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</si>
  <si>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</si>
  <si>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</si>
  <si>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</si>
  <si>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</si>
  <si>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</si>
  <si>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</si>
  <si>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</si>
  <si>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</si>
  <si>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</si>
  <si>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</si>
  <si>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</si>
  <si>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</si>
  <si>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</si>
  <si>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</si>
  <si>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</si>
  <si>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</si>
  <si>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</si>
  <si>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</si>
  <si>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</si>
  <si>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</si>
  <si>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</si>
  <si>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</si>
  <si>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</si>
  <si>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</si>
  <si>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</si>
  <si>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</si>
  <si>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</si>
  <si>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</si>
  <si>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</si>
  <si>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</si>
  <si>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</si>
  <si>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</si>
  <si>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</si>
  <si>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</si>
  <si>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</si>
  <si>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</si>
  <si>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</si>
  <si>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</si>
  <si>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</si>
  <si>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</si>
  <si>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</si>
  <si>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</si>
  <si>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</si>
  <si>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</si>
  <si>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</si>
  <si>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</si>
  <si>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</si>
  <si>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</si>
  <si>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</si>
  <si>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</si>
  <si>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</si>
  <si>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</si>
  <si>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</si>
  <si>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</si>
  <si>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</si>
  <si>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</si>
  <si>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</si>
  <si>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</si>
  <si>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</si>
  <si>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</si>
  <si>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</si>
  <si>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</si>
  <si>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</si>
  <si>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</si>
  <si>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</si>
  <si>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</si>
  <si>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</si>
  <si>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</si>
  <si>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</si>
  <si>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</si>
  <si>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</si>
  <si>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</si>
  <si>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</si>
  <si>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</si>
  <si>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</si>
  <si>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</si>
  <si>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</si>
  <si>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</si>
  <si>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</si>
  <si>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</si>
  <si>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</si>
  <si>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</si>
  <si>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</si>
  <si>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</si>
  <si>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</si>
  <si>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</si>
  <si>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</si>
  <si>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</si>
  <si>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</si>
  <si>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</si>
  <si>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</si>
  <si>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</si>
  <si>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</si>
  <si>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</si>
  <si>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</si>
  <si>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</si>
  <si>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</si>
  <si>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</si>
  <si>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</si>
  <si>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</si>
  <si>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</si>
  <si>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</si>
  <si>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</si>
  <si>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</si>
  <si>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</si>
  <si>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</si>
  <si>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</si>
  <si>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</si>
  <si>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</si>
  <si>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</si>
  <si>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</si>
  <si>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</si>
  <si>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</si>
  <si>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</si>
  <si>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</si>
  <si>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</si>
  <si>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</si>
  <si>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</si>
  <si>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</si>
  <si>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</si>
  <si>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</si>
  <si>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</si>
  <si>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</si>
  <si>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</si>
  <si>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</si>
  <si>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</si>
  <si>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</si>
  <si>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</si>
  <si>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</si>
  <si>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</si>
  <si>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</si>
  <si>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</si>
  <si>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</si>
  <si>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</si>
  <si>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</si>
  <si>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</si>
  <si>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</si>
  <si>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</si>
  <si>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</si>
  <si>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</si>
  <si>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</si>
  <si>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</si>
  <si>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</si>
  <si>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</si>
  <si>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</si>
  <si>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</si>
  <si>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</si>
  <si>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</si>
  <si>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</si>
  <si>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</si>
  <si>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</si>
  <si>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</si>
  <si>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</si>
  <si>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</si>
  <si>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</si>
  <si>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</si>
  <si>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</si>
  <si>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</si>
  <si>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</si>
  <si>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</si>
  <si>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</si>
  <si>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</si>
  <si>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</si>
  <si>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</si>
  <si>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</si>
  <si>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</si>
  <si>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</si>
  <si>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</si>
  <si>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</si>
  <si>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</si>
  <si>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</si>
  <si>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</si>
  <si>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</si>
  <si>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</si>
  <si>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</si>
  <si>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</si>
  <si>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</si>
  <si>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</si>
  <si>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</si>
  <si>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</si>
  <si>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</si>
  <si>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</si>
  <si>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</si>
  <si>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</si>
  <si>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</si>
  <si>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</si>
  <si>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</si>
  <si>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</si>
  <si>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</si>
  <si>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</si>
  <si>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</si>
  <si>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</si>
  <si>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</si>
  <si>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</si>
  <si>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</si>
  <si>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</si>
  <si>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</si>
  <si>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</si>
  <si>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</si>
  <si>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</si>
  <si>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</si>
  <si>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</si>
  <si>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</si>
  <si>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</si>
  <si>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</si>
  <si>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</si>
  <si>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</si>
  <si>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</si>
  <si>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</si>
  <si>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</si>
  <si>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</si>
  <si>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</si>
  <si>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</si>
  <si>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</si>
  <si>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</si>
  <si>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</si>
  <si>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</si>
  <si>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</si>
  <si>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</si>
  <si>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</si>
  <si>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</si>
  <si>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</si>
  <si>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</si>
  <si>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</si>
  <si>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</si>
  <si>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</si>
  <si>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</si>
  <si>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</si>
  <si>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</si>
  <si>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</si>
  <si>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</si>
  <si>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</si>
  <si>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</si>
  <si>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</si>
  <si>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</si>
  <si>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</si>
  <si>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</si>
  <si>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</si>
  <si>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</si>
  <si>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</si>
  <si>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</si>
  <si>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</si>
  <si>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</si>
  <si>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</si>
  <si>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</si>
  <si>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</si>
  <si>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</si>
  <si>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</si>
  <si>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</si>
  <si>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</si>
  <si>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</si>
  <si>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</si>
  <si>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</si>
  <si>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</si>
  <si>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</si>
  <si>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</si>
  <si>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</si>
  <si>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</si>
  <si>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</si>
  <si>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</si>
  <si>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</si>
  <si>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</si>
  <si>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</si>
  <si>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</si>
  <si>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</si>
  <si>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</si>
  <si>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</si>
  <si>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</si>
  <si>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</si>
  <si>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</si>
  <si>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</si>
  <si>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</si>
  <si>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</si>
  <si>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</si>
  <si>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</si>
  <si>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</si>
  <si>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</si>
  <si>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</si>
  <si>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</si>
  <si>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</si>
  <si>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</si>
  <si>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</si>
  <si>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</si>
  <si>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</si>
  <si>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</si>
  <si>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</si>
  <si>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</si>
  <si>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</si>
  <si>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</si>
  <si>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</si>
  <si>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</si>
  <si>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</si>
  <si>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</si>
  <si>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</si>
  <si>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</si>
  <si>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</si>
  <si>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</si>
  <si>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</si>
  <si>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</si>
  <si>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</si>
  <si>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</si>
  <si>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</si>
  <si>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</si>
  <si>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</si>
  <si>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</si>
  <si>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</si>
  <si>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</si>
  <si>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</si>
  <si>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</si>
  <si>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</si>
  <si>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</si>
  <si>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</si>
  <si>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</si>
  <si>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</si>
  <si>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</si>
  <si>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</si>
  <si>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</si>
  <si>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</si>
  <si>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</si>
  <si>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</si>
  <si>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</si>
  <si>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</si>
  <si>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</si>
  <si>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</si>
  <si>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</si>
  <si>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</si>
  <si>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</si>
  <si>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</si>
  <si>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</si>
  <si>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</si>
  <si>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</si>
  <si>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</si>
  <si>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</si>
  <si>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</si>
  <si>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</si>
  <si>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</si>
  <si>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</si>
  <si>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</si>
  <si>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</si>
  <si>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</si>
  <si>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</si>
  <si>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</si>
  <si>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</si>
  <si>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</si>
  <si>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</si>
  <si>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</si>
  <si>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</si>
  <si>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</si>
  <si>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</si>
  <si>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</si>
  <si>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</si>
  <si>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</si>
  <si>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</si>
  <si>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</si>
  <si>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</si>
  <si>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</si>
  <si>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</si>
  <si>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</si>
  <si>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</si>
  <si>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</si>
  <si>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</si>
  <si>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</si>
  <si>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</si>
  <si>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</si>
  <si>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</si>
  <si>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</si>
  <si>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</si>
  <si>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</si>
  <si>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</si>
  <si>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</si>
  <si>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</si>
  <si>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</si>
  <si>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</si>
  <si>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</si>
  <si>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</si>
  <si>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</si>
  <si>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</si>
  <si>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</si>
  <si>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</si>
  <si>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</si>
  <si>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</si>
  <si>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</si>
  <si>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</si>
  <si>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</si>
  <si>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</si>
  <si>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</si>
  <si>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</si>
  <si>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</si>
  <si>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</si>
  <si>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</si>
  <si>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</si>
  <si>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</si>
  <si>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</si>
  <si>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</si>
  <si>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</si>
  <si>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</si>
  <si>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</si>
  <si>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</si>
  <si>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</si>
  <si>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</si>
  <si>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</si>
  <si>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</si>
  <si>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</si>
  <si>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</si>
  <si>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</si>
  <si>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</si>
  <si>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</si>
  <si>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</si>
  <si>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</si>
  <si>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</si>
  <si>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</si>
  <si>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</si>
  <si>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</si>
  <si>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</si>
  <si>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</si>
  <si>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</si>
  <si>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</si>
  <si>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</si>
  <si>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</si>
  <si>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</si>
  <si>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</si>
  <si>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</si>
  <si>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</si>
  <si>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</si>
  <si>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</si>
  <si>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</si>
  <si>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</si>
  <si>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</si>
  <si>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</si>
  <si>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</si>
  <si>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</si>
  <si>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</si>
  <si>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</si>
  <si>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</si>
  <si>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</si>
  <si>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</si>
  <si>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</si>
  <si>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</si>
  <si>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</si>
  <si>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</si>
  <si>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</si>
  <si>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</si>
  <si>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</si>
  <si>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</si>
  <si>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</si>
  <si>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</si>
  <si>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</si>
  <si>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</si>
  <si>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</si>
  <si>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</si>
  <si>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</si>
  <si>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</si>
  <si>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</si>
  <si>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</si>
  <si>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</si>
  <si>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</si>
  <si>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</si>
  <si>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</si>
  <si>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</si>
  <si>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</si>
  <si>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</si>
  <si>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</si>
  <si>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</si>
  <si>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</si>
  <si>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</si>
  <si>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</si>
  <si>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</si>
  <si>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</si>
  <si>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</si>
  <si>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</si>
  <si>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</si>
  <si>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</si>
  <si>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</si>
  <si>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</si>
  <si>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</si>
  <si>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</si>
  <si>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</si>
  <si>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</si>
  <si>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</si>
  <si>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</si>
  <si>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</si>
  <si>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</si>
  <si>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</si>
  <si>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</si>
  <si>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</si>
  <si>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</si>
  <si>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</si>
  <si>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</si>
  <si>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</si>
  <si>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</si>
  <si>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</si>
  <si>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</si>
  <si>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</si>
  <si>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</si>
  <si>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</si>
  <si>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</si>
  <si>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</si>
  <si>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</si>
  <si>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</si>
  <si>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</si>
  <si>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</si>
  <si>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</si>
  <si>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</si>
  <si>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</si>
  <si>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</si>
  <si>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</si>
  <si>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</si>
  <si>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</si>
  <si>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</si>
  <si>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</si>
  <si>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</si>
  <si>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</si>
  <si>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</si>
  <si>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</si>
  <si>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</si>
  <si>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</si>
  <si>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</si>
  <si>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</si>
  <si>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</si>
  <si>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</si>
  <si>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</si>
  <si>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</si>
  <si>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</si>
  <si>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</si>
  <si>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</si>
  <si>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</si>
  <si>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</si>
  <si>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</si>
  <si>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</si>
  <si>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</si>
  <si>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</si>
  <si>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</si>
  <si>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</si>
  <si>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</si>
  <si>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</si>
  <si>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</si>
  <si>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</si>
  <si>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</si>
  <si>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</si>
  <si>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</si>
  <si>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</si>
  <si>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</si>
  <si>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</si>
  <si>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</si>
  <si>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</si>
  <si>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</si>
  <si>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</si>
  <si>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</si>
  <si>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</si>
  <si>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</si>
  <si>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</si>
  <si>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</si>
  <si>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</si>
  <si>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</si>
  <si>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</si>
  <si>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</si>
  <si>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</si>
  <si>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</si>
  <si>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</si>
  <si>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</si>
  <si>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</si>
  <si>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</si>
  <si>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</si>
  <si>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</si>
  <si>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</si>
  <si>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</si>
  <si>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</si>
  <si>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</si>
  <si>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</si>
  <si>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</si>
  <si>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</si>
  <si>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</si>
  <si>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</si>
  <si>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</si>
  <si>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</si>
  <si>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</si>
  <si>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</si>
  <si>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</si>
  <si>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</si>
  <si>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</si>
  <si>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</si>
  <si>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</si>
  <si>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</si>
  <si>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</si>
  <si>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</si>
  <si>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</si>
  <si>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</si>
  <si>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</si>
  <si>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</si>
  <si>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</si>
  <si>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</si>
  <si>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</si>
  <si>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</si>
  <si>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</si>
  <si>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</si>
  <si>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</si>
  <si>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</si>
  <si>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</si>
  <si>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</si>
  <si>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</si>
  <si>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</si>
  <si>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</si>
  <si>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</si>
  <si>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</si>
  <si>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</si>
  <si>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</si>
  <si>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</si>
  <si>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</si>
  <si>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</si>
  <si>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</si>
  <si>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</si>
  <si>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</si>
  <si>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</si>
  <si>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</si>
  <si>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</si>
  <si>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</si>
  <si>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</si>
  <si>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</si>
  <si>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</si>
  <si>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</si>
  <si>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</si>
  <si>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</si>
  <si>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</si>
  <si>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</si>
  <si>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</si>
  <si>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</si>
  <si>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</si>
  <si>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</si>
  <si>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</si>
  <si>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</si>
  <si>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</si>
  <si>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</si>
  <si>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</si>
  <si>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</si>
  <si>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</si>
  <si>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</si>
  <si>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</si>
  <si>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</si>
  <si>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</si>
  <si>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</si>
  <si>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</si>
  <si>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</si>
  <si>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</si>
  <si>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</si>
  <si>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</si>
  <si>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</si>
  <si>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</si>
  <si>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</si>
  <si>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</si>
  <si>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</si>
  <si>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</si>
  <si>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</si>
  <si>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</si>
  <si>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</si>
  <si>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</si>
  <si>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</si>
  <si>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</si>
  <si>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</si>
  <si>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</si>
  <si>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</si>
  <si>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</si>
  <si>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</si>
  <si>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</si>
  <si>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</si>
  <si>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</si>
  <si>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</si>
  <si>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</si>
  <si>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</si>
  <si>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</si>
  <si>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</si>
  <si>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</si>
  <si>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</si>
  <si>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</si>
  <si>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</si>
  <si>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</si>
  <si>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</si>
  <si>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</si>
  <si>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</si>
  <si>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</si>
  <si>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</si>
  <si>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</si>
  <si>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</si>
  <si>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</si>
  <si>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</si>
  <si>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</si>
  <si>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</si>
  <si>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</si>
  <si>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</si>
  <si>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</si>
  <si>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</si>
  <si>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</si>
  <si>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</si>
  <si>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</si>
  <si>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</si>
  <si>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</si>
  <si>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</si>
  <si>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</si>
  <si>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</si>
  <si>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</si>
  <si>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</si>
  <si>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</si>
  <si>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</si>
  <si>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</si>
  <si>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</si>
  <si>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</si>
  <si>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</si>
  <si>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</si>
  <si>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</si>
  <si>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</si>
  <si>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</si>
  <si>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</si>
  <si>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</si>
  <si>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</si>
  <si>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</si>
  <si>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</si>
  <si>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</si>
  <si>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</si>
  <si>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</si>
  <si>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</si>
  <si>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</si>
  <si>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</si>
  <si>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</si>
  <si>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</si>
  <si>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</si>
  <si>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</si>
  <si>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</si>
  <si>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</si>
  <si>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</si>
  <si>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</si>
  <si>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</si>
  <si>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</si>
  <si>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</si>
  <si>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</si>
  <si>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</si>
  <si>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</si>
  <si>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</si>
  <si>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</si>
  <si>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</si>
  <si>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</si>
  <si>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</si>
  <si>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</si>
  <si>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</si>
  <si>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</si>
  <si>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</si>
  <si>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</si>
  <si>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</si>
  <si>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</si>
  <si>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</si>
  <si>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</si>
  <si>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</si>
  <si>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</si>
  <si>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</si>
  <si>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</si>
  <si>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</si>
  <si>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</si>
  <si>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</si>
  <si>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</si>
  <si>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</si>
  <si>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</si>
  <si>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</si>
  <si>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</si>
  <si>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</si>
  <si>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</si>
  <si>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</si>
  <si>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</si>
  <si>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</si>
  <si>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</si>
  <si>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</si>
  <si>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</si>
  <si>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</si>
  <si>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</si>
  <si>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</si>
  <si>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</si>
  <si>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</si>
  <si>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</si>
  <si>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</si>
  <si>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</si>
  <si>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</si>
  <si>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</si>
  <si>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</si>
  <si>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</si>
  <si>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</si>
  <si>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</si>
  <si>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</si>
  <si>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</si>
  <si>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</si>
  <si>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</si>
  <si>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</si>
  <si>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</si>
  <si>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</si>
  <si>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</si>
  <si>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</si>
  <si>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</si>
  <si>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</si>
  <si>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</si>
  <si>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</si>
  <si>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</si>
  <si>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</si>
  <si>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</si>
  <si>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</si>
  <si>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</si>
  <si>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</si>
  <si>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</si>
  <si>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</si>
  <si>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</si>
  <si>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</si>
  <si>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</si>
  <si>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</si>
  <si>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</si>
  <si>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</si>
  <si>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</si>
  <si>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</si>
  <si>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</si>
  <si>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</si>
  <si>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</si>
  <si>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</si>
  <si>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</si>
  <si>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</si>
  <si>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</si>
  <si>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</si>
  <si>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</si>
  <si>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</si>
  <si>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</si>
  <si>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</si>
  <si>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</si>
  <si>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</si>
  <si>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</si>
  <si>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</si>
  <si>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</si>
  <si>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</si>
  <si>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</si>
  <si>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</si>
  <si>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</si>
  <si>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</si>
  <si>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</si>
  <si>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</si>
  <si>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</si>
  <si>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</si>
  <si>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</si>
  <si>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</si>
  <si>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</si>
  <si>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</si>
  <si>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</si>
  <si>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</si>
  <si>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</si>
  <si>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</si>
  <si>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</si>
  <si>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</si>
  <si>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</si>
  <si>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</si>
  <si>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</si>
  <si>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</si>
  <si>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</si>
  <si>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</si>
  <si>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</si>
  <si>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</si>
  <si>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</si>
  <si>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</si>
  <si>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</si>
  <si>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</si>
  <si>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</si>
  <si>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</si>
  <si>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</si>
  <si>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</si>
  <si>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</si>
  <si>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</si>
  <si>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</si>
  <si>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</si>
  <si>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</si>
  <si>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</si>
  <si>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</si>
  <si>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</si>
  <si>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</si>
  <si>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</si>
  <si>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</si>
  <si>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</si>
  <si>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</si>
  <si>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</si>
  <si>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</si>
  <si>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</si>
  <si>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</si>
  <si>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</si>
  <si>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</si>
  <si>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</si>
  <si>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</si>
  <si>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</si>
  <si>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</si>
  <si>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</si>
  <si>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</si>
  <si>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</si>
  <si>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</si>
  <si>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</si>
  <si>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</si>
  <si>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</si>
  <si>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</si>
  <si>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</si>
  <si>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</si>
  <si>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</si>
  <si>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</si>
  <si>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</si>
  <si>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</si>
  <si>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</si>
  <si>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</si>
  <si>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</si>
  <si>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</si>
  <si>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</si>
  <si>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</si>
  <si>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</si>
  <si>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</si>
  <si>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</si>
  <si>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</si>
  <si>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</si>
  <si>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</si>
  <si>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</si>
  <si>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</si>
  <si>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</si>
  <si>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</si>
  <si>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</si>
  <si>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</si>
  <si>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</si>
  <si>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</si>
  <si>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</si>
  <si>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</si>
  <si>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</si>
  <si>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</si>
  <si>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</si>
  <si>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</si>
  <si>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</si>
  <si>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</si>
  <si>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</si>
  <si>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</si>
  <si>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</si>
  <si>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</si>
  <si>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</si>
  <si>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</si>
  <si>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</si>
  <si>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</si>
  <si>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</si>
  <si>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</si>
  <si>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</si>
  <si>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</si>
  <si>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</si>
  <si>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</si>
  <si>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</si>
  <si>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</si>
  <si>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</si>
  <si>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</si>
  <si>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</si>
  <si>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</si>
  <si>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</si>
  <si>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</si>
  <si>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</si>
  <si>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</si>
  <si>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</si>
  <si>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</si>
  <si>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</si>
  <si>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</si>
  <si>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</si>
  <si>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</si>
  <si>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</si>
  <si>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</si>
  <si>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</si>
  <si>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</si>
  <si>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</si>
  <si>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</si>
  <si>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</si>
  <si>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</si>
  <si>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</si>
  <si>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</si>
  <si>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</si>
  <si>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</si>
  <si>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</si>
  <si>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</si>
  <si>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</si>
  <si>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</si>
  <si>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</si>
  <si>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</si>
  <si>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</si>
  <si>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</si>
  <si>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</si>
  <si>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</si>
  <si>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</si>
  <si>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</si>
  <si>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</si>
  <si>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</si>
  <si>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</si>
  <si>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</si>
  <si>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</si>
  <si>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</si>
  <si>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</si>
  <si>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</si>
  <si>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</si>
  <si>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</si>
  <si>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</si>
  <si>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</si>
  <si>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</si>
  <si>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</si>
  <si>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</si>
  <si>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</si>
  <si>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</si>
  <si>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</si>
  <si>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</si>
  <si>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</si>
  <si>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</si>
  <si>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</si>
  <si>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</si>
  <si>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</si>
  <si>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</si>
  <si>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</si>
  <si>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</si>
  <si>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</si>
  <si>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</si>
  <si>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</si>
  <si>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</si>
  <si>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</si>
  <si>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</si>
  <si>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</si>
  <si>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</si>
  <si>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</si>
  <si>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</si>
  <si>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</si>
  <si>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</si>
  <si>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</si>
  <si>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</si>
  <si>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</si>
  <si>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</si>
  <si>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</si>
  <si>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</si>
  <si>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</si>
  <si>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</si>
  <si>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</si>
  <si>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</si>
  <si>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</si>
  <si>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</si>
  <si>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</si>
  <si>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</si>
  <si>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</si>
  <si>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</si>
  <si>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</si>
  <si>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</si>
  <si>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</si>
  <si>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</si>
  <si>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</si>
  <si>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</si>
  <si>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</si>
  <si>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</si>
  <si>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</si>
  <si>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</si>
  <si>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</si>
  <si>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</si>
  <si>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</si>
  <si>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</si>
  <si>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</si>
  <si>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</si>
  <si>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</si>
  <si>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</si>
  <si>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</si>
  <si>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</si>
  <si>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</si>
  <si>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</si>
  <si>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</si>
  <si>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</si>
  <si>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</si>
  <si>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</si>
  <si>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</si>
  <si>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</si>
  <si>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</si>
  <si>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</si>
  <si>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</si>
  <si>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</si>
  <si>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</si>
  <si>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</si>
  <si>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</si>
  <si>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</si>
  <si>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</si>
  <si>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</si>
  <si>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</si>
  <si>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</si>
  <si>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</si>
  <si>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</si>
  <si>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</si>
  <si>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</si>
  <si>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</si>
  <si>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</si>
  <si>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</si>
  <si>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</si>
  <si>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</si>
  <si>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</si>
  <si>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</si>
  <si>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</si>
  <si>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</si>
  <si>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</si>
  <si>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</si>
  <si>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</si>
  <si>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</si>
  <si>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</si>
  <si>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</si>
  <si>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</si>
  <si>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</si>
  <si>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</si>
  <si>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</si>
  <si>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</si>
  <si>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</si>
  <si>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</si>
  <si>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</si>
  <si>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</si>
  <si>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</si>
  <si>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</si>
  <si>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</si>
  <si>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</si>
  <si>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</si>
  <si>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</si>
  <si>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</si>
  <si>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</si>
  <si>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</si>
  <si>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</si>
  <si>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</si>
  <si>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</si>
  <si>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</si>
  <si>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</si>
  <si>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</si>
  <si>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</si>
  <si>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</si>
  <si>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</si>
  <si>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</si>
  <si>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</si>
  <si>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</si>
  <si>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</si>
  <si>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</si>
  <si>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</si>
  <si>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</si>
  <si>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</si>
  <si>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</si>
  <si>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</si>
  <si>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</si>
  <si>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</si>
  <si>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</si>
  <si>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</si>
  <si>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</si>
  <si>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</si>
  <si>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</si>
  <si>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</si>
  <si>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</si>
  <si>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</si>
  <si>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</si>
  <si>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</si>
  <si>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</si>
  <si>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</si>
  <si>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</si>
  <si>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</si>
  <si>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</si>
  <si>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</si>
  <si>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</si>
  <si>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</si>
  <si>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</si>
  <si>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</si>
  <si>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</si>
  <si>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</si>
  <si>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</si>
  <si>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</si>
  <si>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</si>
  <si>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</si>
  <si>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</si>
  <si>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</si>
  <si>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</si>
  <si>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</si>
  <si>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</si>
  <si>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</si>
  <si>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</si>
  <si>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</si>
  <si>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</si>
  <si>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</si>
  <si>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</si>
  <si>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</si>
  <si>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</si>
  <si>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</si>
  <si>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</si>
  <si>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</si>
  <si>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</si>
  <si>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</si>
  <si>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</si>
  <si>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</si>
  <si>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</si>
  <si>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</si>
  <si>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</si>
  <si>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</si>
  <si>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</si>
  <si>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</si>
  <si>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</si>
  <si>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</si>
  <si>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</si>
  <si>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</si>
  <si>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</si>
  <si>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</si>
  <si>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</si>
  <si>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</si>
  <si>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</si>
  <si>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</si>
  <si>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</si>
  <si>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</si>
  <si>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</si>
  <si>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</si>
  <si>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</si>
  <si>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</si>
  <si>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</si>
  <si>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</si>
  <si>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</si>
  <si>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</si>
  <si>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</si>
  <si>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</si>
  <si>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</si>
  <si>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</si>
  <si>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</si>
  <si>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</si>
  <si>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</si>
  <si>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</si>
  <si>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</si>
  <si>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</si>
  <si>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</si>
  <si>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</si>
  <si>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</si>
  <si>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</si>
  <si>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</si>
  <si>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</si>
  <si>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</si>
  <si>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</si>
  <si>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</si>
  <si>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</si>
  <si>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</si>
  <si>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</si>
  <si>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</si>
  <si>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</si>
  <si>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</si>
  <si>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</si>
  <si>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</si>
  <si>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</si>
  <si>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</si>
  <si>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</si>
  <si>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</si>
  <si>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</si>
  <si>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</si>
  <si>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</si>
  <si>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</si>
  <si>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</si>
  <si>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</si>
  <si>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</si>
  <si>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</si>
  <si>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</si>
  <si>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</si>
  <si>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</si>
  <si>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</si>
  <si>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</si>
  <si>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</si>
  <si>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</si>
  <si>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</si>
  <si>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</si>
  <si>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</si>
  <si>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</si>
  <si>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</si>
  <si>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</si>
  <si>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</si>
  <si>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</si>
  <si>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</si>
  <si>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</si>
  <si>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</si>
  <si>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</si>
  <si>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</si>
  <si>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</si>
  <si>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</si>
  <si>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</si>
  <si>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</si>
  <si>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</si>
  <si>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</si>
  <si>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</si>
  <si>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</si>
  <si>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</si>
  <si>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</si>
  <si>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</si>
  <si>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</si>
  <si>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</si>
  <si>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</si>
  <si>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</si>
  <si>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</si>
  <si>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</si>
  <si>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</si>
  <si>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</si>
  <si>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</si>
  <si>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</si>
  <si>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</si>
  <si>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</si>
  <si>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</si>
  <si>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</si>
  <si>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</si>
  <si>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</si>
  <si>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</si>
  <si>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</si>
  <si>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</si>
  <si>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</si>
  <si>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</si>
  <si>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</si>
  <si>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</si>
  <si>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</si>
  <si>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</si>
  <si>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</si>
  <si>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</si>
  <si>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</si>
  <si>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</si>
  <si>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</si>
  <si>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</si>
  <si>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</si>
  <si>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</si>
  <si>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</si>
  <si>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</si>
  <si>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</si>
  <si>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</si>
  <si>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</si>
  <si>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</si>
  <si>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</si>
  <si>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</si>
  <si>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</si>
  <si>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</si>
  <si>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</si>
  <si>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</si>
  <si>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</si>
  <si>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</si>
  <si>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</si>
  <si>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</si>
  <si>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</si>
  <si>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</si>
  <si>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</si>
  <si>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</si>
  <si>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</si>
  <si>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</si>
  <si>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</si>
  <si>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</si>
  <si>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</si>
  <si>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</si>
  <si>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</si>
  <si>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</si>
  <si>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</si>
  <si>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</si>
  <si>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</si>
  <si>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</si>
  <si>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</si>
  <si>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</si>
  <si>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</si>
  <si>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</si>
  <si>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</si>
  <si>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</si>
  <si>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</si>
  <si>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</si>
  <si>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</si>
  <si>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</si>
  <si>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</si>
  <si>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</si>
  <si>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</si>
  <si>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</si>
  <si>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</si>
  <si>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</si>
  <si>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</si>
  <si>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</si>
  <si>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</si>
  <si>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</si>
  <si>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</si>
  <si>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</si>
  <si>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</si>
  <si>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</si>
  <si>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</si>
  <si>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</si>
  <si>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</si>
  <si>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</si>
  <si>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</si>
  <si>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</si>
  <si>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</si>
  <si>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</si>
  <si>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</si>
  <si>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</si>
  <si>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</si>
  <si>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</si>
  <si>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</si>
  <si>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</si>
  <si>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</si>
  <si>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</si>
  <si>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</si>
  <si>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</si>
  <si>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</si>
  <si>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</si>
  <si>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</si>
  <si>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</si>
  <si>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</si>
  <si>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</si>
  <si>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</si>
  <si>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</si>
  <si>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</si>
  <si>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</si>
  <si>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</si>
  <si>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</si>
  <si>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</si>
  <si>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</si>
  <si>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</si>
  <si>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</si>
  <si>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</si>
  <si>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</si>
  <si>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</si>
  <si>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</si>
  <si>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</si>
  <si>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</si>
  <si>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</si>
  <si>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</si>
  <si>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</si>
  <si>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</si>
  <si>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</si>
  <si>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</si>
  <si>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</si>
  <si>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</si>
  <si>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</si>
  <si>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</si>
  <si>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</si>
  <si>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</si>
  <si>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</si>
  <si>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</si>
  <si>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</si>
  <si>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</si>
  <si>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</si>
  <si>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</si>
  <si>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</si>
  <si>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</si>
  <si>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</si>
  <si>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</si>
  <si>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</si>
  <si>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</si>
  <si>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</si>
  <si>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</si>
  <si>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</si>
  <si>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</si>
  <si>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</si>
  <si>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</si>
  <si>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</si>
  <si>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</si>
  <si>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</si>
  <si>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</si>
  <si>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</si>
  <si>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</si>
  <si>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</si>
  <si>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</si>
  <si>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</si>
  <si>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</si>
  <si>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</si>
  <si>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</si>
  <si>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</si>
  <si>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</si>
  <si>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</si>
  <si>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</si>
  <si>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</si>
  <si>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</si>
  <si>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</si>
  <si>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</si>
  <si>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</si>
  <si>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</si>
  <si>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</si>
  <si>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</si>
  <si>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</si>
  <si>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</si>
  <si>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</si>
  <si>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</si>
  <si>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</si>
  <si>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</si>
  <si>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</si>
  <si>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</si>
  <si>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</si>
  <si>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</si>
  <si>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</si>
  <si>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</si>
  <si>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</si>
  <si>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</si>
  <si>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</si>
  <si>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</si>
  <si>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</si>
  <si>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</si>
  <si>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</si>
  <si>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</si>
  <si>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</si>
  <si>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</si>
  <si>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</si>
  <si>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</si>
  <si>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</si>
  <si>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</si>
  <si>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</si>
  <si>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</si>
  <si>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</si>
  <si>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</si>
  <si>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</si>
  <si>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</si>
  <si>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</si>
  <si>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</si>
  <si>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</si>
  <si>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</si>
  <si>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</si>
  <si>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</si>
  <si>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</si>
  <si>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</si>
  <si>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</si>
  <si>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</si>
  <si>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</si>
  <si>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</si>
  <si>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</si>
  <si>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</si>
  <si>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</si>
  <si>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</si>
  <si>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</si>
  <si>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</si>
  <si>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</si>
  <si>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</si>
  <si>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</si>
  <si>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</si>
  <si>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</si>
  <si>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</si>
  <si>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</si>
  <si>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</si>
  <si>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</si>
  <si>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</si>
  <si>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</si>
  <si>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</si>
  <si>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</si>
  <si>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</si>
  <si>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</si>
  <si>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</si>
  <si>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</si>
  <si>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</si>
  <si>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</si>
  <si>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</si>
  <si>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</si>
  <si>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</si>
  <si>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</si>
  <si>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</si>
  <si>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</si>
  <si>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</si>
  <si>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</si>
  <si>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</si>
  <si>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</si>
  <si>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</si>
  <si>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</si>
  <si>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</si>
  <si>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</si>
  <si>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</si>
  <si>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</si>
  <si>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</si>
  <si>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</si>
  <si>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</si>
  <si>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</si>
  <si>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</si>
  <si>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</si>
  <si>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</si>
  <si>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</si>
  <si>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</si>
  <si>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</si>
  <si>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</si>
  <si>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</si>
  <si>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</si>
  <si>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</si>
  <si>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</si>
  <si>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</si>
  <si>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</si>
  <si>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</si>
  <si>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</si>
  <si>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</si>
  <si>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</si>
  <si>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</si>
  <si>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</si>
  <si>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</si>
  <si>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</si>
  <si>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</si>
  <si>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</si>
  <si>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</si>
  <si>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</si>
  <si>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</si>
  <si>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</si>
  <si>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</si>
  <si>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</si>
  <si>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</si>
  <si>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</si>
  <si>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</si>
  <si>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</si>
  <si>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</si>
  <si>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</si>
  <si>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</si>
  <si>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</si>
  <si>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</si>
  <si>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</si>
  <si>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</si>
  <si>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</si>
  <si>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</si>
  <si>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</si>
  <si>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</si>
  <si>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</si>
  <si>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</si>
  <si>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</si>
  <si>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</si>
  <si>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</si>
  <si>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</si>
  <si>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</si>
  <si>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</si>
  <si>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</si>
  <si>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</si>
  <si>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</si>
  <si>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</si>
  <si>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</si>
  <si>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</si>
  <si>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</si>
  <si>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</si>
  <si>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</si>
  <si>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</si>
  <si>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</si>
  <si>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</si>
  <si>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</si>
  <si>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</si>
  <si>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</si>
  <si>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</si>
  <si>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</si>
  <si>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</si>
  <si>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</si>
  <si>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</si>
  <si>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</si>
  <si>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</si>
  <si>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</si>
  <si>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</si>
  <si>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</si>
  <si>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</si>
  <si>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</si>
  <si>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</si>
  <si>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</si>
  <si>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</si>
  <si>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</si>
  <si>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</si>
  <si>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</si>
  <si>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</si>
  <si>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</si>
  <si>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</si>
  <si>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</si>
  <si>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</si>
  <si>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</si>
  <si>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</si>
  <si>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</si>
  <si>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</si>
  <si>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</si>
  <si>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</si>
  <si>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</si>
  <si>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</si>
  <si>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</si>
  <si>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</si>
  <si>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</si>
  <si>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</si>
  <si>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</si>
  <si>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</si>
  <si>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</si>
  <si>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</si>
  <si>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</si>
  <si>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</si>
  <si>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</si>
  <si>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</si>
  <si>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</si>
  <si>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</si>
  <si>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</si>
  <si>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</si>
  <si>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</si>
  <si>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</si>
  <si>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</si>
  <si>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</si>
  <si>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</si>
  <si>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</si>
  <si>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</si>
  <si>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</si>
  <si>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</si>
  <si>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</si>
  <si>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</si>
  <si>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</si>
  <si>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</si>
  <si>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</si>
  <si>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</si>
  <si>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</si>
  <si>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</si>
  <si>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</si>
  <si>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</si>
  <si>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</si>
  <si>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</si>
  <si>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</si>
  <si>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</si>
  <si>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</si>
  <si>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</si>
  <si>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</si>
  <si>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</si>
  <si>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</si>
  <si>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</si>
  <si>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</si>
  <si>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</si>
  <si>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</si>
  <si>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</si>
  <si>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</si>
  <si>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</si>
  <si>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</si>
  <si>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</si>
  <si>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</si>
  <si>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</si>
  <si>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</si>
  <si>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</si>
  <si>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</si>
  <si>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</si>
  <si>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</si>
  <si>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</si>
  <si>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</si>
  <si>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</si>
  <si>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</si>
  <si>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</si>
  <si>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</si>
  <si>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</si>
  <si>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</si>
  <si>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</si>
  <si>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</si>
  <si>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</si>
  <si>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</si>
  <si>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</si>
  <si>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</si>
  <si>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</si>
  <si>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</si>
  <si>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</si>
  <si>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</si>
  <si>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</si>
  <si>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</si>
  <si>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</si>
  <si>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</si>
  <si>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</si>
  <si>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</si>
  <si>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</si>
  <si>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</si>
  <si>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</si>
  <si>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</si>
  <si>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</si>
  <si>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</si>
  <si>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</si>
  <si>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</si>
  <si>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</si>
  <si>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</si>
  <si>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</si>
  <si>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</si>
  <si>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</si>
  <si>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</si>
  <si>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</si>
  <si>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</si>
  <si>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</si>
  <si>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</si>
  <si>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</si>
  <si>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</si>
  <si>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</si>
  <si>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</si>
  <si>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</si>
  <si>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</si>
  <si>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</si>
  <si>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</si>
  <si>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</si>
  <si>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</si>
  <si>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</si>
  <si>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</si>
  <si>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</si>
  <si>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</si>
  <si>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</si>
  <si>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</si>
  <si>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</si>
  <si>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</si>
  <si>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</si>
  <si>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</si>
  <si>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</si>
  <si>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</si>
  <si>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</si>
  <si>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</si>
  <si>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</si>
  <si>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</si>
  <si>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</si>
  <si>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</si>
  <si>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</si>
  <si>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</si>
  <si>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</si>
  <si>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</si>
  <si>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</si>
  <si>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</si>
  <si>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</si>
  <si>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</si>
  <si>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</si>
  <si>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</si>
  <si>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</si>
  <si>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</si>
  <si>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</si>
  <si>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</si>
  <si>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</si>
  <si>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</si>
  <si>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</si>
  <si>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</si>
  <si>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</si>
  <si>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</si>
  <si>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</si>
  <si>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</si>
  <si>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</si>
  <si>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</si>
  <si>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</si>
  <si>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</si>
  <si>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</si>
  <si>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</si>
  <si>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</si>
  <si>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</si>
  <si>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</si>
  <si>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</si>
  <si>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</si>
  <si>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</si>
  <si>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</si>
  <si>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</si>
  <si>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</si>
  <si>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</si>
  <si>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</si>
  <si>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</si>
  <si>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</si>
  <si>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</si>
  <si>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</si>
  <si>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</si>
  <si>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</si>
  <si>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</si>
  <si>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</si>
  <si>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</si>
  <si>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</si>
  <si>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</si>
  <si>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</si>
  <si>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</si>
  <si>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</si>
  <si>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</si>
  <si>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</si>
  <si>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</si>
  <si>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</si>
  <si>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</si>
  <si>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</si>
  <si>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</si>
  <si>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</si>
  <si>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</si>
  <si>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</si>
  <si>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</si>
  <si>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</si>
  <si>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</si>
  <si>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</si>
  <si>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</si>
  <si>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</si>
  <si>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</si>
  <si>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</si>
  <si>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</si>
  <si>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</si>
  <si>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</si>
  <si>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</si>
  <si>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</si>
  <si>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</si>
  <si>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</si>
  <si>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</si>
  <si>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</si>
  <si>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</si>
  <si>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</si>
  <si>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</si>
  <si>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</si>
  <si>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</si>
  <si>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</si>
  <si>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</si>
  <si>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</si>
  <si>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</si>
  <si>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</si>
  <si>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</si>
  <si>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</si>
  <si>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</si>
  <si>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</si>
  <si>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</si>
  <si>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</si>
  <si>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</si>
  <si>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</si>
  <si>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</si>
  <si>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</si>
  <si>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</si>
  <si>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</si>
  <si>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</si>
  <si>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</si>
  <si>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</si>
  <si>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</si>
  <si>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</si>
  <si>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</si>
  <si>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</si>
  <si>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</si>
  <si>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</si>
  <si>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</si>
  <si>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</si>
  <si>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</si>
  <si>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</si>
  <si>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</si>
  <si>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</si>
  <si>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</si>
  <si>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</si>
  <si>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</si>
  <si>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</si>
  <si>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</si>
  <si>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</si>
  <si>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</si>
  <si>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</si>
  <si>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</si>
  <si>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</si>
  <si>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</si>
  <si>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</si>
  <si>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</si>
  <si>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</si>
  <si>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</si>
  <si>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</si>
  <si>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</si>
  <si>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</si>
  <si>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</si>
  <si>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</si>
  <si>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</si>
  <si>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</si>
  <si>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</si>
  <si>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</si>
  <si>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</si>
  <si>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</si>
  <si>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</si>
  <si>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</si>
  <si>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</si>
  <si>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</si>
  <si>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</si>
  <si>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</si>
  <si>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</si>
  <si>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</si>
  <si>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</si>
  <si>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</si>
  <si>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</si>
  <si>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</si>
  <si>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</si>
  <si>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</si>
  <si>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</si>
  <si>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</si>
  <si>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</si>
  <si>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</si>
  <si>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</si>
  <si>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</si>
  <si>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</si>
  <si>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</si>
  <si>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</si>
  <si>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</si>
  <si>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</si>
  <si>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</si>
  <si>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</si>
  <si>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</si>
  <si>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</si>
  <si>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</si>
  <si>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</si>
  <si>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</si>
  <si>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</si>
  <si>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</si>
  <si>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</si>
  <si>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</si>
  <si>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</si>
  <si>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</si>
  <si>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</si>
  <si>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</si>
  <si>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</si>
  <si>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</si>
  <si>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</si>
  <si>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</si>
  <si>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</si>
  <si>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</si>
  <si>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</si>
  <si>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</si>
  <si>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</si>
  <si>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</si>
  <si>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</si>
  <si>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</si>
  <si>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</si>
  <si>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</si>
  <si>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</si>
  <si>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</si>
  <si>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</si>
  <si>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</si>
  <si>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</si>
  <si>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</si>
  <si>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</si>
  <si>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</si>
  <si>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</si>
  <si>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</si>
  <si>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</si>
  <si>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</si>
  <si>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</si>
  <si>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</si>
  <si>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</si>
  <si>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</si>
  <si>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</si>
  <si>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</si>
  <si>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</si>
  <si>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</si>
  <si>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</si>
  <si>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</si>
  <si>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</si>
  <si>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</si>
  <si>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</si>
  <si>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</si>
  <si>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</si>
  <si>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</si>
  <si>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</si>
  <si>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</si>
  <si>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</si>
  <si>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</si>
  <si>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</si>
  <si>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</si>
  <si>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</si>
  <si>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</si>
  <si>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</si>
  <si>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</si>
  <si>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</si>
  <si>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</si>
  <si>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</si>
  <si>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</si>
  <si>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</si>
  <si>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</si>
  <si>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</si>
  <si>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</si>
  <si>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</si>
  <si>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</si>
  <si>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</si>
  <si>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</si>
  <si>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</si>
  <si>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</si>
  <si>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</si>
  <si>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</si>
  <si>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</si>
  <si>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</si>
  <si>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</si>
  <si>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</si>
  <si>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</si>
  <si>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</si>
  <si>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</si>
  <si>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</si>
  <si>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</si>
  <si>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</si>
  <si>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</si>
  <si>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</si>
  <si>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</si>
  <si>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</si>
  <si>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</si>
  <si>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</si>
  <si>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</si>
  <si>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</si>
  <si>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</si>
  <si>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</si>
  <si>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</si>
  <si>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</si>
  <si>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</si>
  <si>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</si>
  <si>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</si>
  <si>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</si>
  <si>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</si>
  <si>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</si>
  <si>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</si>
  <si>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</si>
  <si>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</si>
  <si>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</si>
  <si>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</si>
  <si>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</si>
  <si>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</si>
  <si>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</si>
  <si>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</si>
  <si>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</si>
  <si>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</si>
  <si>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</si>
  <si>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</si>
  <si>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</si>
  <si>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</si>
  <si>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</si>
  <si>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</si>
  <si>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</si>
  <si>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</si>
  <si>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</si>
  <si>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</si>
  <si>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</si>
  <si>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</si>
  <si>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</si>
  <si>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</si>
  <si>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</si>
  <si>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</si>
  <si>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</si>
  <si>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</si>
  <si>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</si>
  <si>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</si>
  <si>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</si>
  <si>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</si>
  <si>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</si>
  <si>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</si>
  <si>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</si>
  <si>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</si>
  <si>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</si>
  <si>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</si>
  <si>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</si>
  <si>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</si>
  <si>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</si>
  <si>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</si>
  <si>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</si>
  <si>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</si>
  <si>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</si>
  <si>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</si>
  <si>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</si>
  <si>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</si>
  <si>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</si>
  <si>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</si>
  <si>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</si>
  <si>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</si>
  <si>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</si>
  <si>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</si>
  <si>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</si>
  <si>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</si>
  <si>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</si>
  <si>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</si>
  <si>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</si>
  <si>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</si>
  <si>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</si>
  <si>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</si>
  <si>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</si>
  <si>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</si>
  <si>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</si>
  <si>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</si>
  <si>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</si>
  <si>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</si>
  <si>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</si>
  <si>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</si>
  <si>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</si>
  <si>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</si>
  <si>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</si>
  <si>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</si>
  <si>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</si>
  <si>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</si>
  <si>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</si>
  <si>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</si>
  <si>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</si>
  <si>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</si>
  <si>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</si>
  <si>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</si>
  <si>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</si>
  <si>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</si>
  <si>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</si>
  <si>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</si>
  <si>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</si>
  <si>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</si>
  <si>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</si>
  <si>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</si>
  <si>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</si>
  <si>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</si>
  <si>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</si>
  <si>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</si>
  <si>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</si>
  <si>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</si>
  <si>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</si>
  <si>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</si>
  <si>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</si>
  <si>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</si>
  <si>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</si>
  <si>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</si>
  <si>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</si>
  <si>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</si>
  <si>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</si>
  <si>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</si>
  <si>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</si>
  <si>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</si>
  <si>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</si>
  <si>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</si>
  <si>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</si>
  <si>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</si>
  <si>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</si>
  <si>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</si>
  <si>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</si>
  <si>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</si>
  <si>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</si>
  <si>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</si>
  <si>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</si>
  <si>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</si>
  <si>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</si>
  <si>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</si>
  <si>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</si>
  <si>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</si>
  <si>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</si>
  <si>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</si>
  <si>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</si>
  <si>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</si>
  <si>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</si>
  <si>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</si>
  <si>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</si>
  <si>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</si>
  <si>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</si>
  <si>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</si>
  <si>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</si>
  <si>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</si>
  <si>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</si>
  <si>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</si>
  <si>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</si>
  <si>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</si>
  <si>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</si>
  <si>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</si>
  <si>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</si>
  <si>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</si>
  <si>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</si>
  <si>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</si>
  <si>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</si>
  <si>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</si>
  <si>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</si>
  <si>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</si>
  <si>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</si>
  <si>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</si>
  <si>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</si>
  <si>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</si>
  <si>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</si>
  <si>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</si>
  <si>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</si>
  <si>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</si>
  <si>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</si>
  <si>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</si>
  <si>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</si>
  <si>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</si>
  <si>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</si>
  <si>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</si>
  <si>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</si>
  <si>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</si>
  <si>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</si>
  <si>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</si>
  <si>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</si>
  <si>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</si>
  <si>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</si>
  <si>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</si>
  <si>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</si>
  <si>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</si>
  <si>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</si>
  <si>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</si>
  <si>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</si>
  <si>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</si>
  <si>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</si>
  <si>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</si>
  <si>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</si>
  <si>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</si>
  <si>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</si>
  <si>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</si>
  <si>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</si>
  <si>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</si>
  <si>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</si>
  <si>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</si>
  <si>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</si>
  <si>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</si>
  <si>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</si>
  <si>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</si>
  <si>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</si>
  <si>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</si>
  <si>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</si>
  <si>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</si>
  <si>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</si>
  <si>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</si>
  <si>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</si>
  <si>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</si>
  <si>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</si>
  <si>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</si>
  <si>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</si>
  <si>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</si>
  <si>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</si>
  <si>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</si>
  <si>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</si>
  <si>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</si>
  <si>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</si>
  <si>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</si>
  <si>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</si>
  <si>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</si>
  <si>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</si>
  <si>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</si>
  <si>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</si>
  <si>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</si>
  <si>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</si>
  <si>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</si>
  <si>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</si>
  <si>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</si>
  <si>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</si>
  <si>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</si>
  <si>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</si>
  <si>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</si>
  <si>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</si>
  <si>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</si>
  <si>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</si>
  <si>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</si>
  <si>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</si>
  <si>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</si>
  <si>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</si>
  <si>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</si>
  <si>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</si>
  <si>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</si>
  <si>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</si>
  <si>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</si>
  <si>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</si>
  <si>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</si>
  <si>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</si>
  <si>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</si>
  <si>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</si>
  <si>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</si>
  <si>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</si>
  <si>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</si>
  <si>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</si>
  <si>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</si>
  <si>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</si>
  <si>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</si>
  <si>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</si>
  <si>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</si>
  <si>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</si>
  <si>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</si>
  <si>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</si>
  <si>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</si>
  <si>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</si>
  <si>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</si>
  <si>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</si>
  <si>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</si>
  <si>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</si>
  <si>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</si>
  <si>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</si>
  <si>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</si>
  <si>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</si>
  <si>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</si>
  <si>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</si>
  <si>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</si>
  <si>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</si>
  <si>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</si>
  <si>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</si>
  <si>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</si>
  <si>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</si>
  <si>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</si>
  <si>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</si>
  <si>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</si>
  <si>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</si>
  <si>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</si>
  <si>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</si>
  <si>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</si>
  <si>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</si>
  <si>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</si>
  <si>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</si>
  <si>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</si>
  <si>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</si>
  <si>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</si>
  <si>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</si>
  <si>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</si>
  <si>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</si>
  <si>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</si>
  <si>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</si>
  <si>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</si>
  <si>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</si>
  <si>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</si>
  <si>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</si>
  <si>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</si>
  <si>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</si>
  <si>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</si>
  <si>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</si>
  <si>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</si>
  <si>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</si>
  <si>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</si>
  <si>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</si>
  <si>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</si>
  <si>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</si>
  <si>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</si>
  <si>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</si>
  <si>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</si>
  <si>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</si>
  <si>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</si>
  <si>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</si>
  <si>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</si>
  <si>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</si>
  <si>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</si>
  <si>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</si>
  <si>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</si>
  <si>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</si>
  <si>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</si>
  <si>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</si>
  <si>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</si>
  <si>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</si>
  <si>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</si>
  <si>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</si>
  <si>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</si>
  <si>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</si>
  <si>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</si>
  <si>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</si>
  <si>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</si>
  <si>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</si>
  <si>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</si>
  <si>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</si>
  <si>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</si>
  <si>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</si>
  <si>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</si>
  <si>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</si>
  <si>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</si>
  <si>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</si>
  <si>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</si>
  <si>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</si>
  <si>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</si>
  <si>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</si>
  <si>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</si>
  <si>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</si>
  <si>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</si>
  <si>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</si>
  <si>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</si>
  <si>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</si>
  <si>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</si>
  <si>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</si>
  <si>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</si>
  <si>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</si>
  <si>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</si>
  <si>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</si>
  <si>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</si>
  <si>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</si>
  <si>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</si>
  <si>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</si>
  <si>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</si>
  <si>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</si>
  <si>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</si>
  <si>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</si>
  <si>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</si>
  <si>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</si>
  <si>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</si>
  <si>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</si>
  <si>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</si>
  <si>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</si>
  <si>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</si>
  <si>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</si>
  <si>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</si>
  <si>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</si>
  <si>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</si>
  <si>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</si>
  <si>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</si>
  <si>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</si>
  <si>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</si>
  <si>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</si>
  <si>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</si>
  <si>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</si>
  <si>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</si>
  <si>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</si>
  <si>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</si>
  <si>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</si>
  <si>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</si>
  <si>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</si>
  <si>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</si>
  <si>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</si>
  <si>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</si>
  <si>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</si>
  <si>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</si>
  <si>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</si>
  <si>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</si>
  <si>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</si>
  <si>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</si>
  <si>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</si>
  <si>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</si>
  <si>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</si>
  <si>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</si>
  <si>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</si>
  <si>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</si>
  <si>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</si>
  <si>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</si>
  <si>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</si>
  <si>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</si>
  <si>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</si>
  <si>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</si>
  <si>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</si>
  <si>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</si>
  <si>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</si>
  <si>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</si>
  <si>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</si>
  <si>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</si>
  <si>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</si>
  <si>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</si>
  <si>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</si>
  <si>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</si>
  <si>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</si>
  <si>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</si>
  <si>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</si>
  <si>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</si>
  <si>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</si>
  <si>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</si>
  <si>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</si>
  <si>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</si>
  <si>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</si>
  <si>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</si>
  <si>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</si>
  <si>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</si>
  <si>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</si>
  <si>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</si>
  <si>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</si>
  <si>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</si>
  <si>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</si>
  <si>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</si>
  <si>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</si>
  <si>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</si>
  <si>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</si>
  <si>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</si>
  <si>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</si>
  <si>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</si>
  <si>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</si>
  <si>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</si>
  <si>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</si>
  <si>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</si>
  <si>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</si>
  <si>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</si>
  <si>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</si>
  <si>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</si>
  <si>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</si>
  <si>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</si>
  <si>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</si>
  <si>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</si>
  <si>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</si>
  <si>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</si>
  <si>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</si>
  <si>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</si>
  <si>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</si>
  <si>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</si>
  <si>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</si>
  <si>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</si>
  <si>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</si>
  <si>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</si>
  <si>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</si>
  <si>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</si>
  <si>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</si>
  <si>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</si>
  <si>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</si>
  <si>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</si>
  <si>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</si>
  <si>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</si>
  <si>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</si>
  <si>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</si>
  <si>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</si>
  <si>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</si>
  <si>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</si>
  <si>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</si>
  <si>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</si>
  <si>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</si>
  <si>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</si>
  <si>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</si>
  <si>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</si>
  <si>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</si>
  <si>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</si>
  <si>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</si>
  <si>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</si>
  <si>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</si>
  <si>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</si>
  <si>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</si>
  <si>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</si>
  <si>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</si>
  <si>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</si>
  <si>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</si>
  <si>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</si>
  <si>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</si>
  <si>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</si>
  <si>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</si>
  <si>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</si>
  <si>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</si>
  <si>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</si>
  <si>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</si>
  <si>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</si>
  <si>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</si>
  <si>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</si>
  <si>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</si>
  <si>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</si>
  <si>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</si>
  <si>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</si>
  <si>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</si>
  <si>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</si>
  <si>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</si>
  <si>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</si>
  <si>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</si>
  <si>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</si>
  <si>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</si>
  <si>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</si>
  <si>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</si>
  <si>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</si>
  <si>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</si>
  <si>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</si>
  <si>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</si>
  <si>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</si>
  <si>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</si>
  <si>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</si>
  <si>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</si>
  <si>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</si>
  <si>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</si>
  <si>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</si>
  <si>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</si>
  <si>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</si>
  <si>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</si>
  <si>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</si>
  <si>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</si>
  <si>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</si>
  <si>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</si>
  <si>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</si>
  <si>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</si>
  <si>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</si>
  <si>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</si>
  <si>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</si>
  <si>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</si>
  <si>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</si>
  <si>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</si>
  <si>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</si>
  <si>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</si>
  <si>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</si>
  <si>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</si>
  <si>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</si>
  <si>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</si>
  <si>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</si>
  <si>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</si>
  <si>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</si>
  <si>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</si>
  <si>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</si>
  <si>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</si>
  <si>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</si>
  <si>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</si>
  <si>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</si>
  <si>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</si>
  <si>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</si>
  <si>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</si>
  <si>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</si>
  <si>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</si>
  <si>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</si>
  <si>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</si>
  <si>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</si>
  <si>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</si>
  <si>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</si>
  <si>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</si>
  <si>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</si>
  <si>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</si>
  <si>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</si>
  <si>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</si>
  <si>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</si>
  <si>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</si>
  <si>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</si>
  <si>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</si>
  <si>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</si>
  <si>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</si>
  <si>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</si>
  <si>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</si>
  <si>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</si>
  <si>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</si>
  <si>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</si>
  <si>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</si>
  <si>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</si>
  <si>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</si>
  <si>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</si>
  <si>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</si>
  <si>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</si>
  <si>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</si>
  <si>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</si>
  <si>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</si>
  <si>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</si>
  <si>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</si>
  <si>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</si>
  <si>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</si>
  <si>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</si>
  <si>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</si>
  <si>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</si>
  <si>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</si>
  <si>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</si>
  <si>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</si>
  <si>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</si>
  <si>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</si>
  <si>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</si>
  <si>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</si>
  <si>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</si>
  <si>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</si>
  <si>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</si>
  <si>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</si>
  <si>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</si>
  <si>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</si>
  <si>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</si>
  <si>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</si>
  <si>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</si>
  <si>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</si>
  <si>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</si>
  <si>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</si>
  <si>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</si>
  <si>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</si>
  <si>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</si>
  <si>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</si>
  <si>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</si>
  <si>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</si>
  <si>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</si>
  <si>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</si>
  <si>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</si>
  <si>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</si>
  <si>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</si>
  <si>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</si>
  <si>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</si>
  <si>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</si>
  <si>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</si>
  <si>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</si>
  <si>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</si>
  <si>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</si>
  <si>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</si>
  <si>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</si>
  <si>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</si>
  <si>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</si>
  <si>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</si>
  <si>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</si>
  <si>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</si>
  <si>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</si>
  <si>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</si>
  <si>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</si>
  <si>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</si>
  <si>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</si>
  <si>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</si>
  <si>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</si>
  <si>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</si>
  <si>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</si>
  <si>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</si>
  <si>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</si>
  <si>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</si>
  <si>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</si>
  <si>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</si>
  <si>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</si>
  <si>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</si>
  <si>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</si>
  <si>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</si>
  <si>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</si>
  <si>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</si>
  <si>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</si>
  <si>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</si>
  <si>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</si>
  <si>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</si>
  <si>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</si>
  <si>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</si>
  <si>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</si>
  <si>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</si>
  <si>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</si>
  <si>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</si>
  <si>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</si>
  <si>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</si>
  <si>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</si>
  <si>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</si>
  <si>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</si>
  <si>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</si>
  <si>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</si>
  <si>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</si>
  <si>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</si>
  <si>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</si>
  <si>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</si>
  <si>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</si>
  <si>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</si>
  <si>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</si>
  <si>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</si>
  <si>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</si>
  <si>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</si>
  <si>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</si>
  <si>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</si>
  <si>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</si>
  <si>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</si>
  <si>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</si>
  <si>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</si>
  <si>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</si>
  <si>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</si>
  <si>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</si>
  <si>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</si>
  <si>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</si>
  <si>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</si>
  <si>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</si>
  <si>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</si>
  <si>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</si>
  <si>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</si>
  <si>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</si>
  <si>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</si>
  <si>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</si>
  <si>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</si>
  <si>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</si>
  <si>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</si>
  <si>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</si>
  <si>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</si>
  <si>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</si>
  <si>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</si>
  <si>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</si>
  <si>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</si>
  <si>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</si>
  <si>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</si>
  <si>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</si>
  <si>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</si>
  <si>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</si>
  <si>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</si>
  <si>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</si>
  <si>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</si>
  <si>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</si>
  <si>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</si>
  <si>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</si>
  <si>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</si>
  <si>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</si>
  <si>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</si>
  <si>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</si>
  <si>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</si>
  <si>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</si>
  <si>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</si>
  <si>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</si>
  <si>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</si>
  <si>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</si>
  <si>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</si>
  <si>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</si>
  <si>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</si>
  <si>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</si>
  <si>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</si>
  <si>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</si>
  <si>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</si>
  <si>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</si>
  <si>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</si>
  <si>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</si>
  <si>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</si>
  <si>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</si>
  <si>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</si>
  <si>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</si>
  <si>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</si>
  <si>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</si>
  <si>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</si>
  <si>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</si>
  <si>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</si>
  <si>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</si>
  <si>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</si>
  <si>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</si>
  <si>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</si>
  <si>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</si>
  <si>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</si>
  <si>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</si>
  <si>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</si>
  <si>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</si>
  <si>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</si>
  <si>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</si>
  <si>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</si>
  <si>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</si>
  <si>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</si>
  <si>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</si>
  <si>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</si>
  <si>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</si>
  <si>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</si>
  <si>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</si>
  <si>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</si>
  <si>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</si>
  <si>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</si>
  <si>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</si>
  <si>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</si>
  <si>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</si>
  <si>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</si>
  <si>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</si>
  <si>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</si>
  <si>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</si>
  <si>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</si>
  <si>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</si>
  <si>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</si>
  <si>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</si>
  <si>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</si>
  <si>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</si>
  <si>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</si>
  <si>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</si>
  <si>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</si>
  <si>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</si>
  <si>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</si>
  <si>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</si>
  <si>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</si>
  <si>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</si>
  <si>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</si>
  <si>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</si>
  <si>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</si>
  <si>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</si>
  <si>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</si>
  <si>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</si>
  <si>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</si>
  <si>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</si>
  <si>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</si>
  <si>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</si>
  <si>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</si>
  <si>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</si>
  <si>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</si>
  <si>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</si>
  <si>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</si>
  <si>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</si>
  <si>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</si>
  <si>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</si>
  <si>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</si>
  <si>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</si>
  <si>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</si>
  <si>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</si>
  <si>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</si>
  <si>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</si>
  <si>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</si>
  <si>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</si>
  <si>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</si>
  <si>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</si>
  <si>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</si>
  <si>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</si>
  <si>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</si>
  <si>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</si>
  <si>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</si>
  <si>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</si>
  <si>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</si>
  <si>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</si>
  <si>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</si>
  <si>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</si>
  <si>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</si>
  <si>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</si>
  <si>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</si>
  <si>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</si>
  <si>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</si>
  <si>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</si>
  <si>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</si>
  <si>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</si>
  <si>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</si>
  <si>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</si>
  <si>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</si>
  <si>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</si>
  <si>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</si>
  <si>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</si>
  <si>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</si>
  <si>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</si>
  <si>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</si>
  <si>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</si>
  <si>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</si>
  <si>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</si>
  <si>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</si>
  <si>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</si>
  <si>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</si>
  <si>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</si>
  <si>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</si>
  <si>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</si>
  <si>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</si>
  <si>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</si>
  <si>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</si>
  <si>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</si>
  <si>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</si>
  <si>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</si>
  <si>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</si>
  <si>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</si>
  <si>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</si>
  <si>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</si>
  <si>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</si>
  <si>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</si>
  <si>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</si>
  <si>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</si>
  <si>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</si>
  <si>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</si>
  <si>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</si>
  <si>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</si>
  <si>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</si>
  <si>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</si>
  <si>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</si>
  <si>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</si>
  <si>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</si>
  <si>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</si>
  <si>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</si>
  <si>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</si>
  <si>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</si>
  <si>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</si>
  <si>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</si>
  <si>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</si>
  <si>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</si>
  <si>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</si>
  <si>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</si>
  <si>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</si>
  <si>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</si>
  <si>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</si>
  <si>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</si>
  <si>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</si>
  <si>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</si>
  <si>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</si>
  <si>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</si>
  <si>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</si>
  <si>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</si>
  <si>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</si>
  <si>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</si>
  <si>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</si>
  <si>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</si>
  <si>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</si>
  <si>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</si>
  <si>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</si>
  <si>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</si>
  <si>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</si>
  <si>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</si>
  <si>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</si>
  <si>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</si>
  <si>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</si>
  <si>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</si>
  <si>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</si>
  <si>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</si>
  <si>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</si>
  <si>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</si>
  <si>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</si>
  <si>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</si>
  <si>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</si>
  <si>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</si>
  <si>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</si>
  <si>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</si>
  <si>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</si>
  <si>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</si>
  <si>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</si>
  <si>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</si>
  <si>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</si>
  <si>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</si>
  <si>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</si>
  <si>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</si>
  <si>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</si>
  <si>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</si>
  <si>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</si>
  <si>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</si>
  <si>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</si>
  <si>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</si>
  <si>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</si>
  <si>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</si>
  <si>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</si>
  <si>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</si>
  <si>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</si>
  <si>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</si>
  <si>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</si>
  <si>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</si>
  <si>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</si>
  <si>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</si>
  <si>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</si>
  <si>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</si>
  <si>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</si>
  <si>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</si>
  <si>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</si>
  <si>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</si>
  <si>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</si>
  <si>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</si>
  <si>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</si>
  <si>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</si>
  <si>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</si>
  <si>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</si>
  <si>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</si>
  <si>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</si>
  <si>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</si>
  <si>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</si>
  <si>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</si>
  <si>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</si>
  <si>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</si>
  <si>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</si>
  <si>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</si>
  <si>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</si>
  <si>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</si>
  <si>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</si>
  <si>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</si>
  <si>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</si>
  <si>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</si>
  <si>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</si>
  <si>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</si>
  <si>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</si>
  <si>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</si>
  <si>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</si>
  <si>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</si>
  <si>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</si>
  <si>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</si>
  <si>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</si>
  <si>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</si>
  <si>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</si>
  <si>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</si>
  <si>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</si>
  <si>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</si>
  <si>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</si>
  <si>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</si>
  <si>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</si>
  <si>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</si>
  <si>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</si>
  <si>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</si>
  <si>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</si>
  <si>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</si>
  <si>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</si>
  <si>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</si>
  <si>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</si>
  <si>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</si>
  <si>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</si>
  <si>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</si>
  <si>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</si>
  <si>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</si>
  <si>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</si>
  <si>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</si>
  <si>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</si>
  <si>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</si>
  <si>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</si>
  <si>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</si>
  <si>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</si>
  <si>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</si>
  <si>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</si>
  <si>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</si>
  <si>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</si>
  <si>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</si>
  <si>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</si>
  <si>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</si>
  <si>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</si>
  <si>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</si>
  <si>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</si>
  <si>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</si>
  <si>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</si>
  <si>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</si>
  <si>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</si>
  <si>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</si>
  <si>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</si>
  <si>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</si>
  <si>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</si>
  <si>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</si>
  <si>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</si>
  <si>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</si>
  <si>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</si>
  <si>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</si>
  <si>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</si>
  <si>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</si>
  <si>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</si>
  <si>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</si>
  <si>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</si>
  <si>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</si>
  <si>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</si>
  <si>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</si>
  <si>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</si>
  <si>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</si>
  <si>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</si>
  <si>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</si>
  <si>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</si>
  <si>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</si>
  <si>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</si>
  <si>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</si>
  <si>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</si>
  <si>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</si>
  <si>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</si>
  <si>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</si>
  <si>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</si>
  <si>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</si>
  <si>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</si>
  <si>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</si>
  <si>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</si>
  <si>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</si>
  <si>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</si>
  <si>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</si>
  <si>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</si>
  <si>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</si>
  <si>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</si>
  <si>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</si>
  <si>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</si>
  <si>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</si>
  <si>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</si>
  <si>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</si>
  <si>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</si>
  <si>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</si>
  <si>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</si>
  <si>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</si>
  <si>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</si>
  <si>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</si>
  <si>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</si>
  <si>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</si>
  <si>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</si>
  <si>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</si>
  <si>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</si>
  <si>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</si>
  <si>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</si>
  <si>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</si>
  <si>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</si>
  <si>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</si>
  <si>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</si>
  <si>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</si>
  <si>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</si>
  <si>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</si>
  <si>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</si>
  <si>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</si>
  <si>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</si>
  <si>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</si>
  <si>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</si>
  <si>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</si>
  <si>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</si>
  <si>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</si>
  <si>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</si>
  <si>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</si>
  <si>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</si>
  <si>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</si>
  <si>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</si>
  <si>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</si>
  <si>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</si>
  <si>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</si>
  <si>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</si>
  <si>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</si>
  <si>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</si>
  <si>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</si>
  <si>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</si>
  <si>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</si>
  <si>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</si>
  <si>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</si>
  <si>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</si>
  <si>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</si>
  <si>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</si>
  <si>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</si>
  <si>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</si>
  <si>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</si>
  <si>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</si>
  <si>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</si>
  <si>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</si>
  <si>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</si>
  <si>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</si>
  <si>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</si>
  <si>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</si>
  <si>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</si>
  <si>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</si>
  <si>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</si>
  <si>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</si>
  <si>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</si>
  <si>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</si>
  <si>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</si>
  <si>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</si>
  <si>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</si>
  <si>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</si>
  <si>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</si>
  <si>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</si>
  <si>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</si>
  <si>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</si>
  <si>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</si>
  <si>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</si>
  <si>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</si>
  <si>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</si>
  <si>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</si>
  <si>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</si>
  <si>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</si>
  <si>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</si>
  <si>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</si>
  <si>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</si>
  <si>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</si>
  <si>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</si>
  <si>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</si>
  <si>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</si>
  <si>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</si>
  <si>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</si>
  <si>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</si>
  <si>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</si>
  <si>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</si>
  <si>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</si>
  <si>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</si>
  <si>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</si>
  <si>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</si>
  <si>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</si>
  <si>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</si>
  <si>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</si>
  <si>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</si>
  <si>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</si>
  <si>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</si>
  <si>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</si>
  <si>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</si>
  <si>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</si>
  <si>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</si>
  <si>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</si>
  <si>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</si>
  <si>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</si>
  <si>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</si>
  <si>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</si>
  <si>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</si>
  <si>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</si>
  <si>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</si>
  <si>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</si>
  <si>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</si>
  <si>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</si>
  <si>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</si>
  <si>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</si>
  <si>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</si>
  <si>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</si>
  <si>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</si>
  <si>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</si>
  <si>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</si>
  <si>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</si>
  <si>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</si>
  <si>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</si>
  <si>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</si>
  <si>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</si>
  <si>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</si>
  <si>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</si>
  <si>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</si>
  <si>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</si>
  <si>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</si>
  <si>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</si>
  <si>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</si>
  <si>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</si>
  <si>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</si>
  <si>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</si>
  <si>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</si>
  <si>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</si>
  <si>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</si>
  <si>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</si>
  <si>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</si>
  <si>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</si>
  <si>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</si>
  <si>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</si>
  <si>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</si>
  <si>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</si>
  <si>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</si>
  <si>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</si>
  <si>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</si>
  <si>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</si>
  <si>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</si>
  <si>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</si>
  <si>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</si>
  <si>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</si>
  <si>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</si>
  <si>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</si>
  <si>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</si>
  <si>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</si>
  <si>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</si>
  <si>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</si>
  <si>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</si>
  <si>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</si>
  <si>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</si>
  <si>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</si>
  <si>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</si>
  <si>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</si>
  <si>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</si>
  <si>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</si>
  <si>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</si>
  <si>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</si>
  <si>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</si>
  <si>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</si>
  <si>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</si>
  <si>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</si>
  <si>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</si>
  <si>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</si>
  <si>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</si>
  <si>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</si>
  <si>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</si>
  <si>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</si>
  <si>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</si>
  <si>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</si>
  <si>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</si>
  <si>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</si>
  <si>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</si>
  <si>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</si>
  <si>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</si>
  <si>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</si>
  <si>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</si>
  <si>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</si>
  <si>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</si>
  <si>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</si>
  <si>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</si>
  <si>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</si>
  <si>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</si>
  <si>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</si>
  <si>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</si>
  <si>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</si>
  <si>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</si>
  <si>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</si>
  <si>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</si>
  <si>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</si>
  <si>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</si>
  <si>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</si>
  <si>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</si>
  <si>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</si>
  <si>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</si>
  <si>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</si>
  <si>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</si>
  <si>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</si>
  <si>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</si>
  <si>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</si>
  <si>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</si>
  <si>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</si>
  <si>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</si>
  <si>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</si>
  <si>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</si>
  <si>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</si>
  <si>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</si>
  <si>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</si>
  <si>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</si>
  <si>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</si>
  <si>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</si>
  <si>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</si>
  <si>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</si>
  <si>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</si>
  <si>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</si>
  <si>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</si>
  <si>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</si>
  <si>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</si>
  <si>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</si>
  <si>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</si>
  <si>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</si>
  <si>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</si>
  <si>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</si>
  <si>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</si>
  <si>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</si>
  <si>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</si>
  <si>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</si>
  <si>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</si>
  <si>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</si>
  <si>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</si>
  <si>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</si>
  <si>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</si>
  <si>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</si>
  <si>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</si>
  <si>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</si>
  <si>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</si>
  <si>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</si>
  <si>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</si>
  <si>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</si>
  <si>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</si>
  <si>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</si>
  <si>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</si>
  <si>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</si>
  <si>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</si>
  <si>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</si>
  <si>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</si>
  <si>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</si>
  <si>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</si>
  <si>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</si>
  <si>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</si>
  <si>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</si>
  <si>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</si>
  <si>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</si>
  <si>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</si>
  <si>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</si>
  <si>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</si>
  <si>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</si>
  <si>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</si>
  <si>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</si>
  <si>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</si>
  <si>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</si>
  <si>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</si>
  <si>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</si>
  <si>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</si>
  <si>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</si>
  <si>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</si>
  <si>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</si>
  <si>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</si>
  <si>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</si>
  <si>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</si>
  <si>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</si>
  <si>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</si>
  <si>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</si>
  <si>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</si>
  <si>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</si>
  <si>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</si>
  <si>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</si>
  <si>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</si>
  <si>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</si>
  <si>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</si>
  <si>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</si>
  <si>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</si>
  <si>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</si>
  <si>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</si>
  <si>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</si>
  <si>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</si>
  <si>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</si>
  <si>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</si>
  <si>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</si>
  <si>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</si>
  <si>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</si>
  <si>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</si>
  <si>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</si>
  <si>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</si>
  <si>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</si>
  <si>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</si>
  <si>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</si>
  <si>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</si>
  <si>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</si>
  <si>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</si>
  <si>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</si>
  <si>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</si>
  <si>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</si>
  <si>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</si>
  <si>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</si>
  <si>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</si>
  <si>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</si>
  <si>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</si>
  <si>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</si>
  <si>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</si>
  <si>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</si>
  <si>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</si>
  <si>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</si>
  <si>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</si>
  <si>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</si>
  <si>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</si>
  <si>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</si>
  <si>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</si>
  <si>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</si>
  <si>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</si>
  <si>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</si>
  <si>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</si>
  <si>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</si>
  <si>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</si>
  <si>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</si>
  <si>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</si>
  <si>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</si>
  <si>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</si>
  <si>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</si>
  <si>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</si>
  <si>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</si>
  <si>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</si>
  <si>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</si>
  <si>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</si>
  <si>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</si>
  <si>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</si>
  <si>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</si>
  <si>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</si>
  <si>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</si>
  <si>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</si>
  <si>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</si>
  <si>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</si>
  <si>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</si>
  <si>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</si>
  <si>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</si>
  <si>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</si>
  <si>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</si>
  <si>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</si>
  <si>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</si>
  <si>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</si>
  <si>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</si>
  <si>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</si>
  <si>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</si>
  <si>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</si>
  <si>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</si>
  <si>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</si>
  <si>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</si>
  <si>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</si>
  <si>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</si>
  <si>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</si>
  <si>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</si>
  <si>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</si>
  <si>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</si>
  <si>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</si>
  <si>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</si>
  <si>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</si>
  <si>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</si>
  <si>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</si>
  <si>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</si>
  <si>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</si>
  <si>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</si>
  <si>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</si>
  <si>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</si>
  <si>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</si>
  <si>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</si>
  <si>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</si>
  <si>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</si>
  <si>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</si>
  <si>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</si>
  <si>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</si>
  <si>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</si>
  <si>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</si>
  <si>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</si>
  <si>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</si>
  <si>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</si>
  <si>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</si>
  <si>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</si>
  <si>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</si>
  <si>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</si>
  <si>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</si>
  <si>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</si>
  <si>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</si>
  <si>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</si>
  <si>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</si>
  <si>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</si>
  <si>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</si>
  <si>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</si>
  <si>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</si>
  <si>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</si>
  <si>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</si>
  <si>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</si>
  <si>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</si>
  <si>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</si>
  <si>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</si>
  <si>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</si>
  <si>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</si>
  <si>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</si>
  <si>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</si>
  <si>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</si>
  <si>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</si>
  <si>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</si>
  <si>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</si>
  <si>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</si>
  <si>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</si>
  <si>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</si>
  <si>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</si>
  <si>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</si>
  <si>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</si>
  <si>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</si>
  <si>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</si>
  <si>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</si>
  <si>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</si>
  <si>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</si>
  <si>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</si>
  <si>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</si>
  <si>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</si>
  <si>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</si>
  <si>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</si>
  <si>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</si>
  <si>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</si>
  <si>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</si>
  <si>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</si>
  <si>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</si>
  <si>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</si>
  <si>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</si>
  <si>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</si>
  <si>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</si>
  <si>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</si>
  <si>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</si>
  <si>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</si>
  <si>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</si>
  <si>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</si>
  <si>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</si>
  <si>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</si>
  <si>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</si>
  <si>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</si>
  <si>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</si>
  <si>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</si>
  <si>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</si>
  <si>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</si>
  <si>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</si>
  <si>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</si>
  <si>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</si>
  <si>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</si>
  <si>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</si>
  <si>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</si>
  <si>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</si>
  <si>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</si>
  <si>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</si>
  <si>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</si>
  <si>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</si>
  <si>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</si>
  <si>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</si>
  <si>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</si>
  <si>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</si>
  <si>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</si>
  <si>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</si>
  <si>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</si>
  <si>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</si>
  <si>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</si>
  <si>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</si>
  <si>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</si>
  <si>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</si>
  <si>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</si>
  <si>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</si>
  <si>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</si>
  <si>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</si>
  <si>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</si>
  <si>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</si>
  <si>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</si>
  <si>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</si>
  <si>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</si>
  <si>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</si>
  <si>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</si>
  <si>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</si>
  <si>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</si>
  <si>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</si>
  <si>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</si>
  <si>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</si>
  <si>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</si>
  <si>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</si>
  <si>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</si>
  <si>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</si>
  <si>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</si>
  <si>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</si>
  <si>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</si>
  <si>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</si>
  <si>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</si>
  <si>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</si>
  <si>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</si>
  <si>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</si>
  <si>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</si>
  <si>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</si>
  <si>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</si>
  <si>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</si>
  <si>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</si>
  <si>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</si>
  <si>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</si>
  <si>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</si>
  <si>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</si>
  <si>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</si>
  <si>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</si>
  <si>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</si>
  <si>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</si>
  <si>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</si>
  <si>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</si>
  <si>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</si>
  <si>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</si>
  <si>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</si>
  <si>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</si>
  <si>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</si>
  <si>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</si>
  <si>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</si>
  <si>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</si>
  <si>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</si>
  <si>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</si>
  <si>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</si>
  <si>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</si>
  <si>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</si>
  <si>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</si>
  <si>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</si>
  <si>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</si>
  <si>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</si>
  <si>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</si>
  <si>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</si>
  <si>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</si>
  <si>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</si>
  <si>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</si>
  <si>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</si>
  <si>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</si>
  <si>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</si>
  <si>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</si>
  <si>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</si>
  <si>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</si>
  <si>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</si>
  <si>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</si>
  <si>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</si>
  <si>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</si>
  <si>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</si>
  <si>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</si>
  <si>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</si>
  <si>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</si>
  <si>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</si>
  <si>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</si>
  <si>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</si>
  <si>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</si>
  <si>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</si>
  <si>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</si>
  <si>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</si>
  <si>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</si>
  <si>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</si>
  <si>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</si>
  <si>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</si>
  <si>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</si>
  <si>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</si>
  <si>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</si>
  <si>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</si>
  <si>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</si>
  <si>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</si>
  <si>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</si>
  <si>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</si>
  <si>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</si>
  <si>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</si>
  <si>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</si>
  <si>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</si>
  <si>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</si>
  <si>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</si>
  <si>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</si>
  <si>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</si>
  <si>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</si>
  <si>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</si>
  <si>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</si>
  <si>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</si>
  <si>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</si>
  <si>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</si>
  <si>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</si>
  <si>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</si>
  <si>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</si>
  <si>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</si>
  <si>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</si>
  <si>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</si>
  <si>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</si>
  <si>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</si>
  <si>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</si>
  <si>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</si>
  <si>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</si>
  <si>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</si>
  <si>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</si>
  <si>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</si>
  <si>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</si>
  <si>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</si>
  <si>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</si>
  <si>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</si>
  <si>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</si>
  <si>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</si>
  <si>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</si>
  <si>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</si>
  <si>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</si>
  <si>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</si>
  <si>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</si>
  <si>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</si>
  <si>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</si>
  <si>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</si>
  <si>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</si>
  <si>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</si>
  <si>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</si>
  <si>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</si>
  <si>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</si>
  <si>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</si>
  <si>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</si>
  <si>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</si>
  <si>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</si>
  <si>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</si>
  <si>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</si>
  <si>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</si>
  <si>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</si>
  <si>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</si>
  <si>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</si>
  <si>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</si>
  <si>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</si>
  <si>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</si>
  <si>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</si>
  <si>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</si>
  <si>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</si>
  <si>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</si>
  <si>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</si>
  <si>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</si>
  <si>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</si>
  <si>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</si>
  <si>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</si>
  <si>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</si>
  <si>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</si>
  <si>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</si>
  <si>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</si>
  <si>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</si>
  <si>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</si>
  <si>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</si>
  <si>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</si>
  <si>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</si>
  <si>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</si>
  <si>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</si>
  <si>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</si>
  <si>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</si>
  <si>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</si>
  <si>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</si>
  <si>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</si>
  <si>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</si>
  <si>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</si>
  <si>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</si>
  <si>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</si>
  <si>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</si>
  <si>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</si>
  <si>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</si>
  <si>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</si>
  <si>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</si>
  <si>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</si>
  <si>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</si>
  <si>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</si>
  <si>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</si>
  <si>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</si>
  <si>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</si>
  <si>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</si>
  <si>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</si>
  <si>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</si>
  <si>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</si>
  <si>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</si>
  <si>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</si>
  <si>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</si>
  <si>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</si>
  <si>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</si>
  <si>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</si>
  <si>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</si>
  <si>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</si>
  <si>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</si>
  <si>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</si>
  <si>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</si>
  <si>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</si>
  <si>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</si>
  <si>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</si>
  <si>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</si>
  <si>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</si>
  <si>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</si>
  <si>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</si>
  <si>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</si>
  <si>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</si>
  <si>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</si>
  <si>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</si>
  <si>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</si>
  <si>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</si>
  <si>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</si>
  <si>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</si>
  <si>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</si>
  <si>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</si>
  <si>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</si>
  <si>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</si>
  <si>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</si>
  <si>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</si>
  <si>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</si>
  <si>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</si>
  <si>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</si>
  <si>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</si>
  <si>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</si>
  <si>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</si>
  <si>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</si>
  <si>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</si>
  <si>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</si>
  <si>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</si>
  <si>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</si>
  <si>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</si>
  <si>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</si>
  <si>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</si>
  <si>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</si>
  <si>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</si>
  <si>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</si>
  <si>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</si>
  <si>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</si>
  <si>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</si>
  <si>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</si>
  <si>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</si>
  <si>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</si>
  <si>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</si>
  <si>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</si>
  <si>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</si>
  <si>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</si>
  <si>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</si>
  <si>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</si>
  <si>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</si>
  <si>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</si>
  <si>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</si>
  <si>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</si>
  <si>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</si>
  <si>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</si>
  <si>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</si>
  <si>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</si>
  <si>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</si>
  <si>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</si>
  <si>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</si>
  <si>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</si>
  <si>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</si>
  <si>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</si>
  <si>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</si>
  <si>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</si>
  <si>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</si>
  <si>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</si>
  <si>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</si>
  <si>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</si>
  <si>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</si>
  <si>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</si>
  <si>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</si>
  <si>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</si>
  <si>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</si>
  <si>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</si>
  <si>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</si>
  <si>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</si>
  <si>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</si>
  <si>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</si>
  <si>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</si>
  <si>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</si>
  <si>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</si>
  <si>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</si>
  <si>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</si>
  <si>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</si>
  <si>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</si>
  <si>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</si>
  <si>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</si>
  <si>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</si>
  <si>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</si>
  <si>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</si>
  <si>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</si>
  <si>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</si>
  <si>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</si>
  <si>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</si>
  <si>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</si>
  <si>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</si>
  <si>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</si>
  <si>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</si>
  <si>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</si>
  <si>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</si>
  <si>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</si>
  <si>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</si>
  <si>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</si>
  <si>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</si>
  <si>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</si>
  <si>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</si>
  <si>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</si>
  <si>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</si>
  <si>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</si>
  <si>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</si>
  <si>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</si>
  <si>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</si>
  <si>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</si>
  <si>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</si>
  <si>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</si>
  <si>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</si>
  <si>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</si>
  <si>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</si>
  <si>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</si>
  <si>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</si>
  <si>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</si>
  <si>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</si>
  <si>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</si>
  <si>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</si>
  <si>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</si>
  <si>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</si>
  <si>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</si>
  <si>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</si>
  <si>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</si>
  <si>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</si>
  <si>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</si>
  <si>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</si>
  <si>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</si>
  <si>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</si>
  <si>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</si>
  <si>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</si>
  <si>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</si>
  <si>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</si>
  <si>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</si>
  <si>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</si>
  <si>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</si>
  <si>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</si>
  <si>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</si>
  <si>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</si>
  <si>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</si>
  <si>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</si>
  <si>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</si>
  <si>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</si>
  <si>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</si>
  <si>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</si>
  <si>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</si>
  <si>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</si>
  <si>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</si>
  <si>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</si>
  <si>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</si>
  <si>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</si>
  <si>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</si>
  <si>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</si>
  <si>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</si>
  <si>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</si>
  <si>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</si>
  <si>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</si>
  <si>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</si>
  <si>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</si>
  <si>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</si>
  <si>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</si>
  <si>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</si>
  <si>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</si>
  <si>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</si>
  <si>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</si>
  <si>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</si>
  <si>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</si>
  <si>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</si>
  <si>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</si>
  <si>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</si>
  <si>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</si>
  <si>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</si>
  <si>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</si>
  <si>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</si>
  <si>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</si>
  <si>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</si>
  <si>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</si>
  <si>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</si>
  <si>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</si>
  <si>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</si>
  <si>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</si>
  <si>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</si>
  <si>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</si>
  <si>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</si>
  <si>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</si>
  <si>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</si>
  <si>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</si>
  <si>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</si>
  <si>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</si>
  <si>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</si>
  <si>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</si>
  <si>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</si>
  <si>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</si>
  <si>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</si>
  <si>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</si>
  <si>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</si>
  <si>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</si>
  <si>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</si>
  <si>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</si>
  <si>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</si>
  <si>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</si>
  <si>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</si>
  <si>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</si>
  <si>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</si>
  <si>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</si>
  <si>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</si>
  <si>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</si>
  <si>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</si>
  <si>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</si>
  <si>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</si>
  <si>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</si>
  <si>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</si>
  <si>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</si>
  <si>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</si>
  <si>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</si>
  <si>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</si>
  <si>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</si>
  <si>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</si>
  <si>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</si>
  <si>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</si>
  <si>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</si>
  <si>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</si>
  <si>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</si>
  <si>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</si>
  <si>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</si>
  <si>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</si>
  <si>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</si>
  <si>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</si>
  <si>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</si>
  <si>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</si>
  <si>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</si>
  <si>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</si>
  <si>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</si>
  <si>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</si>
  <si>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</si>
  <si>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</si>
  <si>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</si>
  <si>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</si>
  <si>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</si>
  <si>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</si>
  <si>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</si>
  <si>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</si>
  <si>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</si>
  <si>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</si>
  <si>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</si>
  <si>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</si>
  <si>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</si>
  <si>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</si>
  <si>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</si>
  <si>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</si>
  <si>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</si>
  <si>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</si>
  <si>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</si>
  <si>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</si>
  <si>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</si>
  <si>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</si>
  <si>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</si>
  <si>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</si>
  <si>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</si>
  <si>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</si>
  <si>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</si>
  <si>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</si>
  <si>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</si>
  <si>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</si>
  <si>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</si>
  <si>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</si>
  <si>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</si>
  <si>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</si>
  <si>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</si>
  <si>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</si>
  <si>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</si>
  <si>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</si>
  <si>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</si>
  <si>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</si>
  <si>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</si>
  <si>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</si>
  <si>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</si>
  <si>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</si>
  <si>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</si>
  <si>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</si>
  <si>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</si>
  <si>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</si>
  <si>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</si>
  <si>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</si>
  <si>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</si>
  <si>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</si>
  <si>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</si>
  <si>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</si>
  <si>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</si>
  <si>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</si>
  <si>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</si>
  <si>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</si>
  <si>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</si>
  <si>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</si>
  <si>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</si>
  <si>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</si>
  <si>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</si>
  <si>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</si>
  <si>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</si>
  <si>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</si>
  <si>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</si>
  <si>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</si>
  <si>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</si>
  <si>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</si>
  <si>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</si>
  <si>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</si>
  <si>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</si>
  <si>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</si>
  <si>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</si>
  <si>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</si>
  <si>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</si>
  <si>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</si>
  <si>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</si>
  <si>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</si>
  <si>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</si>
  <si>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</si>
  <si>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</si>
  <si>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</si>
  <si>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</si>
  <si>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</si>
  <si>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</si>
  <si>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</si>
  <si>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</si>
  <si>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</si>
  <si>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</si>
  <si>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</si>
  <si>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</si>
  <si>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</si>
  <si>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</si>
  <si>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</si>
  <si>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</si>
  <si>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</si>
  <si>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</si>
  <si>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</si>
  <si>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</si>
  <si>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</si>
  <si>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</si>
  <si>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</si>
  <si>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</si>
  <si>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</si>
  <si>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</si>
  <si>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</si>
  <si>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</si>
  <si>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</si>
  <si>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</si>
  <si>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</si>
  <si>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</si>
  <si>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</si>
  <si>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</si>
  <si>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</si>
  <si>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</si>
  <si>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</si>
  <si>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</si>
  <si>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</si>
  <si>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</si>
  <si>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</si>
  <si>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</si>
  <si>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</si>
  <si>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</si>
  <si>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</si>
  <si>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</si>
  <si>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</si>
  <si>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</si>
  <si>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</si>
  <si>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</si>
  <si>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</si>
  <si>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</si>
  <si>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</si>
  <si>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</si>
  <si>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</si>
  <si>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</si>
  <si>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</si>
  <si>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</si>
  <si>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</si>
  <si>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</si>
  <si>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</si>
  <si>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</si>
  <si>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</si>
  <si>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</si>
  <si>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</si>
  <si>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</si>
  <si>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</si>
  <si>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</si>
  <si>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</si>
  <si>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</si>
  <si>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</si>
  <si>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</si>
  <si>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</si>
  <si>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</si>
  <si>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</si>
  <si>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</si>
  <si>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</si>
  <si>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</si>
  <si>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</si>
  <si>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</si>
  <si>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</si>
  <si>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</si>
  <si>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</si>
  <si>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</si>
  <si>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</si>
  <si>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</si>
  <si>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</si>
  <si>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</si>
  <si>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</si>
  <si>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</si>
  <si>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</si>
  <si>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</si>
  <si>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</si>
  <si>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</si>
  <si>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</si>
  <si>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</si>
  <si>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</si>
  <si>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</si>
  <si>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</si>
  <si>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</si>
  <si>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</si>
  <si>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</si>
  <si>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</si>
  <si>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</si>
  <si>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</si>
  <si>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</si>
  <si>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</si>
  <si>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</si>
  <si>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</si>
  <si>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</si>
  <si>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</si>
  <si>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</si>
  <si>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</si>
  <si>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</si>
  <si>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</si>
  <si>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</si>
  <si>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</si>
  <si>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</si>
  <si>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</si>
  <si>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</si>
  <si>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</si>
  <si>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</si>
  <si>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</si>
  <si>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</si>
  <si>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</si>
  <si>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</si>
  <si>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</si>
  <si>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</si>
  <si>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</si>
  <si>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</si>
  <si>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</si>
  <si>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</si>
  <si>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</si>
  <si>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</si>
  <si>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</si>
  <si>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</si>
  <si>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</si>
  <si>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</si>
  <si>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</si>
  <si>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</si>
  <si>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</si>
  <si>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</si>
  <si>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</si>
  <si>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</si>
  <si>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</si>
  <si>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</si>
  <si>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</si>
  <si>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</si>
  <si>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</si>
  <si>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</si>
  <si>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</si>
  <si>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</si>
  <si>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</si>
  <si>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</si>
  <si>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</si>
  <si>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</si>
  <si>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</si>
  <si>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</si>
  <si>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</si>
  <si>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</si>
  <si>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</si>
  <si>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</si>
  <si>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</si>
  <si>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</si>
  <si>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</si>
  <si>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</si>
  <si>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</si>
  <si>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</si>
  <si>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</si>
  <si>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</si>
  <si>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</si>
  <si>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</si>
  <si>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</si>
  <si>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</si>
  <si>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</si>
  <si>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</si>
  <si>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</si>
  <si>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</si>
  <si>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</si>
  <si>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</si>
  <si>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</si>
  <si>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</si>
  <si>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</si>
  <si>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</si>
  <si>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</si>
  <si>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</si>
  <si>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</si>
  <si>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</si>
  <si>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</si>
  <si>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</si>
  <si>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</si>
  <si>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</si>
  <si>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</si>
  <si>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</si>
  <si>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</si>
  <si>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</si>
  <si>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</si>
  <si>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</si>
  <si>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</si>
  <si>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</si>
  <si>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</si>
  <si>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</si>
  <si>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</si>
  <si>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</si>
  <si>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</si>
  <si>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</si>
  <si>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</si>
  <si>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</si>
  <si>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</si>
  <si>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</si>
  <si>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</si>
  <si>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</si>
  <si>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</si>
  <si>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</si>
  <si>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</si>
  <si>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</si>
  <si>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</si>
  <si>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</si>
  <si>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</si>
  <si>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</si>
  <si>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</si>
  <si>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</si>
  <si>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</si>
  <si>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</si>
  <si>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</si>
  <si>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</si>
  <si>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</si>
  <si>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</si>
  <si>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</si>
  <si>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</si>
  <si>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</si>
  <si>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</si>
  <si>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</si>
  <si>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</si>
  <si>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</si>
  <si>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</si>
  <si>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</si>
  <si>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</si>
  <si>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</si>
  <si>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</si>
  <si>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</si>
  <si>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</si>
  <si>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</si>
  <si>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</si>
  <si>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</si>
  <si>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</si>
  <si>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</si>
  <si>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</si>
  <si>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</si>
  <si>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</si>
  <si>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</si>
  <si>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</si>
  <si>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</si>
  <si>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</si>
  <si>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</si>
  <si>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</si>
  <si>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</si>
  <si>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</si>
  <si>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</si>
  <si>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</si>
  <si>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</si>
  <si>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</si>
  <si>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</si>
  <si>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</si>
  <si>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</si>
  <si>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</si>
  <si>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</si>
  <si>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</si>
  <si>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</si>
  <si>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</si>
  <si>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</si>
  <si>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</si>
  <si>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</si>
  <si>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</si>
  <si>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</si>
  <si>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</si>
  <si>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</si>
  <si>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</si>
  <si>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</si>
  <si>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</si>
  <si>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</si>
  <si>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</si>
  <si>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</si>
  <si>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</si>
  <si>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</si>
  <si>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</si>
  <si>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</si>
  <si>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</si>
  <si>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</si>
  <si>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</si>
  <si>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</si>
  <si>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</si>
  <si>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</si>
  <si>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</si>
  <si>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</si>
  <si>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</si>
  <si>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</si>
  <si>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</si>
  <si>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</si>
  <si>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</si>
  <si>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</si>
  <si>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</si>
  <si>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</si>
  <si>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</si>
  <si>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</si>
  <si>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</si>
  <si>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</si>
  <si>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</si>
  <si>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</si>
  <si>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</si>
  <si>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</si>
  <si>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</si>
  <si>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</si>
  <si>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</si>
  <si>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</si>
  <si>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</si>
  <si>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</si>
  <si>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</si>
  <si>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</si>
  <si>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</si>
  <si>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</si>
  <si>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</si>
  <si>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</si>
  <si>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</si>
  <si>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</si>
  <si>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</si>
  <si>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</si>
  <si>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</si>
  <si>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</si>
  <si>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</si>
  <si>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</si>
  <si>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</si>
  <si>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</si>
  <si>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</si>
  <si>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</si>
  <si>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</si>
  <si>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</si>
  <si>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</si>
  <si>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</si>
  <si>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</si>
  <si>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</si>
  <si>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</si>
  <si>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</si>
  <si>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</si>
  <si>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</si>
  <si>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</si>
  <si>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</si>
  <si>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</si>
  <si>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</si>
  <si>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</si>
  <si>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</si>
  <si>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</si>
  <si>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</si>
  <si>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</si>
  <si>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</si>
  <si>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</si>
  <si>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</si>
  <si>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</si>
  <si>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</si>
  <si>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</si>
  <si>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</si>
  <si>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</si>
  <si>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</si>
  <si>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</si>
  <si>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</si>
  <si>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</si>
  <si>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</si>
  <si>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</si>
  <si>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</si>
  <si>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</si>
  <si>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</si>
  <si>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</si>
  <si>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</si>
  <si>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</si>
  <si>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</si>
  <si>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</si>
  <si>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</si>
  <si>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</si>
  <si>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</si>
  <si>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</si>
  <si>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</si>
  <si>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</si>
  <si>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</si>
  <si>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</si>
  <si>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</si>
  <si>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</si>
  <si>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</si>
  <si>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</si>
  <si>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</si>
  <si>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</si>
  <si>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</si>
  <si>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</si>
  <si>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</si>
  <si>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</si>
  <si>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</si>
  <si>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</si>
  <si>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</si>
  <si>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</si>
  <si>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</si>
  <si>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</si>
  <si>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</si>
  <si>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</si>
  <si>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</si>
  <si>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</si>
  <si>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</si>
  <si>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</si>
  <si>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</si>
  <si>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</si>
  <si>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</si>
  <si>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</si>
  <si>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</si>
  <si>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</si>
  <si>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</si>
  <si>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</si>
  <si>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</si>
  <si>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</si>
  <si>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</si>
  <si>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</si>
  <si>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</si>
  <si>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</si>
  <si>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</si>
  <si>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</si>
  <si>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</si>
  <si>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</si>
  <si>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</si>
  <si>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</si>
  <si>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</si>
  <si>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</si>
  <si>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</si>
  <si>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</si>
  <si>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</si>
  <si>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</si>
  <si>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</si>
  <si>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</si>
  <si>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</si>
  <si>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</si>
  <si>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</si>
  <si>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</si>
  <si>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</si>
  <si>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</si>
  <si>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</si>
  <si>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</si>
  <si>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</si>
  <si>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</si>
  <si>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</si>
  <si>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</si>
  <si>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</si>
  <si>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</si>
  <si>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</si>
  <si>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</si>
  <si>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</si>
  <si>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</si>
  <si>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</si>
  <si>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</si>
  <si>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</si>
  <si>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</si>
  <si>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</si>
  <si>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</si>
  <si>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</si>
  <si>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</si>
  <si>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</si>
  <si>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</si>
  <si>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</si>
  <si>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</si>
  <si>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</si>
  <si>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</si>
  <si>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</si>
  <si>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</si>
  <si>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</si>
  <si>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</si>
  <si>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</si>
  <si>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</si>
  <si>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</si>
  <si>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</si>
  <si>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</si>
  <si>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</si>
  <si>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</si>
  <si>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</si>
  <si>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</si>
  <si>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</si>
  <si>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</si>
  <si>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</si>
  <si>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</si>
  <si>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</si>
  <si>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</si>
  <si>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</si>
  <si>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</si>
  <si>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</si>
  <si>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</si>
  <si>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</si>
  <si>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</si>
  <si>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</si>
  <si>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</si>
  <si>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</si>
  <si>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</si>
  <si>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</si>
  <si>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</si>
  <si>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</si>
  <si>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</si>
  <si>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</si>
  <si>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</si>
  <si>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</si>
  <si>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</si>
  <si>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</si>
  <si>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</si>
  <si>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</si>
  <si>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</si>
  <si>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</si>
  <si>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</si>
  <si>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</si>
  <si>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</si>
  <si>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</si>
  <si>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</si>
  <si>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</si>
  <si>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</si>
  <si>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</si>
  <si>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</si>
  <si>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</si>
  <si>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</si>
  <si>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</si>
  <si>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</si>
  <si>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</si>
  <si>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</si>
  <si>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</si>
  <si>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</si>
  <si>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</si>
  <si>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</si>
  <si>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</si>
  <si>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</si>
  <si>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</si>
  <si>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</si>
  <si>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</si>
  <si>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</si>
  <si>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</si>
  <si>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</si>
  <si>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</si>
  <si>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</si>
  <si>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</si>
  <si>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</si>
  <si>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</si>
  <si>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</si>
  <si>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</si>
  <si>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</si>
  <si>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</si>
  <si>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</si>
  <si>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</si>
  <si>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</si>
  <si>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</si>
  <si>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</si>
  <si>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</si>
  <si>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</si>
  <si>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</si>
  <si>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</si>
  <si>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</si>
  <si>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</si>
  <si>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</si>
  <si>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</si>
  <si>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</si>
  <si>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</si>
  <si>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</si>
  <si>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</si>
  <si>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</si>
  <si>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</si>
  <si>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</si>
  <si>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</si>
  <si>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</si>
  <si>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</si>
  <si>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</si>
  <si>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</si>
  <si>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</si>
  <si>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</si>
  <si>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</si>
  <si>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</si>
  <si>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</si>
  <si>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</si>
  <si>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</si>
  <si>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</si>
  <si>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</si>
  <si>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</si>
  <si>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</si>
  <si>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</si>
  <si>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</si>
  <si>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</si>
  <si>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</si>
  <si>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</si>
  <si>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</si>
  <si>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</si>
  <si>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</si>
  <si>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</si>
  <si>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</si>
  <si>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</si>
  <si>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</si>
  <si>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</si>
  <si>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</si>
  <si>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</si>
  <si>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</si>
  <si>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</si>
  <si>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</si>
  <si>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</si>
  <si>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</si>
  <si>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</si>
  <si>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</si>
  <si>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</si>
  <si>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</si>
  <si>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</si>
  <si>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</si>
  <si>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</si>
  <si>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</si>
  <si>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</si>
  <si>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</si>
  <si>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</si>
  <si>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</si>
  <si>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</si>
  <si>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</si>
  <si>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</si>
  <si>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</si>
  <si>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</si>
  <si>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</si>
  <si>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</si>
  <si>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</si>
  <si>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</si>
  <si>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</si>
  <si>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</si>
  <si>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</si>
  <si>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</si>
  <si>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</si>
  <si>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</si>
  <si>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</si>
  <si>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</si>
  <si>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</si>
  <si>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</si>
  <si>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</si>
  <si>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</si>
  <si>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</si>
  <si>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</si>
  <si>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</si>
  <si>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</si>
  <si>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</si>
  <si>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</si>
  <si>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</si>
  <si>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</si>
  <si>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</si>
  <si>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</si>
  <si>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</si>
  <si>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</si>
  <si>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</si>
  <si>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</si>
  <si>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</si>
  <si>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</si>
  <si>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</si>
  <si>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</si>
  <si>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</si>
  <si>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</si>
  <si>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</si>
  <si>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</si>
  <si>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</si>
  <si>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</si>
  <si>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</si>
  <si>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</si>
  <si>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</si>
  <si>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</si>
  <si>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</si>
  <si>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</si>
  <si>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</si>
  <si>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</si>
  <si>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</si>
  <si>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</si>
  <si>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</si>
  <si>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</si>
  <si>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</si>
  <si>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</si>
  <si>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</si>
  <si>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</si>
  <si>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</si>
  <si>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</si>
  <si>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</si>
  <si>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</si>
  <si>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</si>
  <si>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</si>
  <si>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</si>
  <si>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</si>
  <si>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</si>
  <si>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</si>
  <si>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</si>
  <si>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</si>
  <si>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</si>
  <si>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</si>
  <si>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</si>
  <si>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</si>
  <si>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</si>
  <si>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</si>
  <si>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</si>
  <si>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</si>
  <si>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</si>
  <si>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</si>
  <si>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</si>
  <si>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</si>
  <si>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</si>
  <si>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</si>
  <si>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</si>
  <si>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</si>
  <si>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</si>
  <si>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</si>
  <si>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</si>
  <si>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</si>
  <si>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</si>
  <si>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</si>
  <si>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</si>
  <si>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</si>
  <si>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</si>
  <si>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</si>
  <si>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</si>
  <si>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</si>
  <si>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</si>
  <si>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</si>
  <si>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</si>
  <si>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</si>
  <si>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</si>
  <si>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</si>
  <si>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</si>
  <si>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</si>
  <si>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</si>
  <si>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</si>
  <si>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</si>
  <si>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</si>
  <si>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</si>
  <si>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</si>
  <si>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</si>
  <si>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</si>
  <si>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</si>
  <si>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</si>
  <si>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</si>
  <si>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</si>
  <si>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</si>
  <si>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</si>
  <si>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</si>
  <si>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</si>
  <si>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</si>
  <si>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</si>
  <si>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</si>
  <si>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</si>
  <si>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</si>
  <si>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</si>
  <si>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</si>
  <si>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</si>
  <si>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</si>
  <si>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</si>
  <si>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</si>
  <si>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</si>
  <si>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</si>
  <si>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</si>
  <si>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</si>
  <si>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</si>
  <si>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</si>
  <si>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</si>
  <si>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</si>
  <si>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</si>
  <si>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</si>
  <si>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</si>
  <si>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</si>
  <si>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</si>
  <si>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</si>
  <si>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</si>
  <si>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</si>
  <si>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</si>
  <si>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</si>
  <si>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</si>
  <si>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</si>
  <si>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</si>
  <si>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</si>
  <si>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</si>
  <si>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</si>
  <si>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</si>
  <si>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</si>
  <si>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</si>
  <si>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</si>
  <si>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</si>
  <si>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</si>
  <si>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</si>
  <si>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</si>
  <si>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</si>
  <si>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</si>
  <si>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</si>
  <si>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</si>
  <si>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</si>
  <si>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</si>
  <si>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</si>
  <si>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</si>
  <si>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</si>
  <si>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</si>
  <si>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</si>
  <si>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</si>
  <si>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</si>
  <si>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</si>
  <si>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</si>
  <si>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</si>
  <si>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</si>
  <si>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</si>
  <si>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</si>
  <si>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</si>
  <si>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</si>
  <si>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</si>
  <si>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</si>
  <si>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</si>
  <si>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</si>
  <si>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</si>
  <si>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</si>
  <si>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</si>
  <si>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</si>
  <si>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</si>
  <si>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</si>
  <si>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</si>
  <si>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</si>
  <si>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</si>
  <si>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</si>
  <si>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</si>
  <si>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</si>
  <si>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</si>
  <si>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</si>
  <si>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</si>
  <si>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</si>
  <si>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</si>
  <si>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</si>
  <si>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</si>
  <si>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</si>
  <si>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</si>
  <si>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</si>
  <si>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</si>
  <si>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</si>
  <si>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</si>
  <si>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</si>
  <si>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</si>
  <si>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</si>
  <si>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</si>
  <si>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</si>
  <si>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</si>
  <si>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</si>
  <si>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</si>
  <si>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</si>
  <si>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</si>
  <si>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</si>
  <si>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</si>
  <si>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</si>
  <si>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</si>
  <si>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</si>
  <si>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</si>
  <si>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</si>
  <si>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</si>
  <si>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</si>
  <si>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</si>
  <si>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</si>
  <si>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</si>
  <si>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</si>
  <si>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</si>
  <si>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</si>
  <si>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</si>
  <si>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</si>
  <si>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</si>
  <si>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</si>
  <si>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</si>
  <si>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</si>
  <si>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</si>
  <si>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</si>
  <si>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</si>
  <si>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</si>
  <si>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</si>
  <si>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</si>
  <si>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</si>
  <si>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</si>
  <si>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</si>
  <si>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</si>
  <si>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</si>
  <si>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</si>
  <si>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</si>
  <si>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</si>
  <si>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</si>
  <si>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</si>
  <si>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</si>
  <si>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</si>
  <si>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</si>
  <si>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</si>
  <si>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</si>
  <si>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</si>
  <si>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</si>
  <si>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</si>
  <si>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</si>
  <si>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</si>
  <si>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</si>
  <si>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</si>
  <si>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</si>
  <si>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</si>
  <si>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</si>
  <si>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</si>
  <si>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</si>
  <si>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</si>
  <si>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</si>
  <si>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</si>
  <si>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</si>
  <si>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</si>
  <si>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</si>
  <si>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</si>
  <si>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</si>
  <si>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</si>
  <si>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</si>
  <si>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</si>
  <si>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</si>
  <si>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</si>
  <si>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</si>
  <si>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</si>
  <si>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</si>
  <si>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</si>
  <si>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</si>
  <si>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</si>
  <si>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</si>
  <si>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</si>
  <si>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</si>
  <si>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</si>
  <si>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</si>
  <si>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</si>
  <si>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</si>
  <si>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</si>
  <si>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</si>
  <si>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</si>
  <si>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</si>
  <si>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</si>
  <si>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</si>
  <si>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</si>
  <si>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</si>
  <si>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</si>
  <si>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</si>
  <si>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</si>
  <si>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</si>
  <si>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</si>
  <si>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</si>
  <si>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</si>
  <si>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</si>
  <si>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</si>
  <si>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</si>
  <si>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</si>
  <si>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</si>
  <si>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</si>
  <si>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</si>
  <si>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</si>
  <si>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</si>
  <si>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</si>
  <si>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</si>
  <si>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</si>
  <si>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</si>
  <si>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</si>
  <si>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</si>
  <si>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</si>
  <si>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</si>
  <si>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</si>
  <si>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</si>
  <si>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</si>
  <si>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</si>
  <si>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</si>
  <si>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</si>
  <si>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</si>
  <si>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</si>
  <si>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</si>
  <si>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</si>
  <si>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</si>
  <si>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</si>
  <si>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</si>
  <si>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</si>
  <si>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</si>
  <si>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</si>
  <si>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</si>
  <si>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</si>
  <si>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</si>
  <si>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</si>
  <si>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</si>
  <si>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</si>
  <si>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</si>
  <si>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</si>
  <si>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</si>
  <si>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</si>
  <si>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</si>
  <si>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</si>
  <si>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</si>
  <si>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</si>
  <si>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</si>
  <si>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</si>
  <si>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</si>
  <si>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</si>
  <si>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</si>
  <si>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</si>
  <si>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</si>
  <si>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</si>
  <si>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</si>
  <si>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</si>
  <si>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</si>
  <si>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</si>
  <si>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</si>
  <si>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</si>
  <si>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</si>
  <si>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</si>
  <si>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</si>
  <si>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</si>
  <si>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</si>
  <si>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</si>
  <si>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</si>
  <si>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</si>
  <si>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</si>
  <si>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</si>
  <si>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</si>
  <si>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</si>
  <si>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</si>
  <si>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</si>
  <si>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</si>
  <si>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</si>
  <si>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</si>
  <si>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</si>
  <si>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</si>
  <si>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</si>
  <si>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</si>
  <si>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</si>
  <si>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</si>
  <si>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</si>
  <si>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</si>
  <si>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</si>
  <si>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</si>
  <si>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</si>
  <si>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</si>
  <si>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</si>
  <si>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</si>
  <si>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</si>
  <si>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</si>
  <si>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</si>
  <si>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</si>
  <si>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</si>
  <si>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</si>
  <si>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</si>
  <si>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</si>
  <si>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</si>
  <si>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</si>
  <si>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</si>
  <si>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</si>
  <si>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</si>
  <si>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</si>
  <si>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</si>
  <si>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</si>
  <si>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</si>
  <si>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</si>
  <si>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</si>
  <si>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</si>
  <si>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</si>
  <si>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</si>
  <si>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</si>
  <si>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</si>
  <si>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</si>
  <si>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</si>
  <si>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</si>
  <si>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</si>
  <si>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</si>
  <si>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</si>
  <si>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</si>
  <si>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</si>
  <si>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</si>
  <si>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</si>
  <si>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</si>
  <si>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</si>
  <si>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</si>
  <si>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</si>
  <si>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</si>
  <si>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</si>
  <si>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</si>
  <si>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</si>
  <si>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</si>
  <si>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</si>
  <si>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</si>
  <si>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</si>
  <si>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</si>
  <si>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</si>
  <si>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</si>
  <si>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</si>
  <si>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</si>
  <si>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</si>
  <si>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</si>
  <si>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</si>
  <si>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</si>
  <si>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</si>
  <si>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</si>
  <si>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</si>
  <si>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</si>
  <si>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</si>
  <si>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</si>
  <si>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</si>
  <si>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</si>
  <si>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</si>
  <si>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</si>
  <si>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</si>
  <si>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</si>
  <si>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</si>
  <si>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</si>
  <si>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</si>
  <si>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</si>
  <si>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</si>
  <si>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</si>
  <si>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</si>
  <si>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</si>
  <si>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</si>
  <si>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</si>
  <si>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</si>
  <si>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</si>
  <si>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</si>
  <si>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</si>
  <si>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</si>
  <si>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</si>
  <si>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</si>
  <si>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</si>
  <si>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</si>
  <si>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</si>
  <si>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</si>
  <si>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</si>
  <si>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</si>
  <si>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</si>
  <si>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</si>
  <si>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</si>
  <si>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</si>
  <si>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</si>
  <si>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</si>
  <si>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</si>
  <si>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</si>
  <si>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</si>
  <si>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</si>
  <si>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</si>
  <si>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</si>
  <si>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</si>
  <si>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</si>
  <si>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</si>
  <si>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</si>
  <si>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</si>
  <si>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</si>
  <si>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</si>
  <si>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</si>
  <si>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</si>
  <si>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</si>
  <si>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</si>
  <si>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</si>
  <si>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</si>
  <si>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</si>
  <si>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</si>
  <si>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</si>
  <si>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</si>
  <si>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</si>
  <si>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</si>
  <si>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</si>
  <si>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</si>
  <si>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</si>
  <si>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</si>
  <si>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</si>
  <si>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</si>
  <si>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</si>
  <si>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</si>
  <si>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</si>
  <si>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</si>
  <si>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</si>
  <si>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</si>
  <si>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</si>
  <si>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</si>
  <si>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</si>
  <si>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</si>
  <si>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</si>
  <si>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</si>
  <si>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</si>
  <si>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</si>
  <si>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</si>
  <si>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</si>
  <si>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</si>
  <si>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</si>
  <si>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</si>
  <si>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</si>
  <si>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</si>
  <si>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</si>
  <si>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</si>
  <si>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</si>
  <si>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</si>
  <si>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</si>
  <si>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</si>
  <si>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</si>
  <si>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</si>
  <si>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</si>
  <si>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</si>
  <si>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</si>
  <si>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</si>
  <si>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</si>
  <si>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</si>
  <si>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</si>
  <si>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</si>
  <si>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</si>
  <si>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</si>
  <si>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</si>
  <si>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</si>
  <si>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</si>
  <si>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</si>
  <si>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</si>
  <si>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</si>
  <si>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</si>
  <si>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</si>
  <si>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</si>
  <si>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</si>
  <si>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</si>
  <si>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</si>
  <si>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</si>
  <si>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</si>
  <si>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</si>
  <si>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</si>
  <si>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</si>
  <si>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</si>
  <si>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</si>
  <si>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</si>
  <si>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</si>
  <si>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</si>
  <si>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</si>
  <si>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</si>
  <si>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</si>
  <si>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</si>
  <si>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</si>
  <si>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</si>
  <si>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</si>
  <si>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</si>
  <si>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</si>
  <si>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</si>
  <si>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</si>
  <si>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</si>
  <si>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</si>
  <si>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</si>
  <si>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</si>
  <si>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</si>
  <si>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</si>
  <si>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</si>
  <si>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</si>
  <si>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</si>
  <si>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</si>
  <si>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</si>
  <si>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</si>
  <si>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</si>
  <si>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</si>
  <si>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</si>
  <si>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</si>
  <si>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</si>
  <si>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</si>
  <si>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</si>
  <si>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</si>
  <si>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</si>
  <si>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</si>
  <si>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</si>
  <si>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</si>
  <si>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</si>
  <si>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</si>
  <si>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</si>
  <si>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</si>
  <si>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</si>
  <si>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</si>
  <si>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</si>
  <si>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</si>
  <si>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</si>
  <si>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</si>
  <si>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</si>
  <si>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</si>
  <si>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</si>
  <si>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</si>
  <si>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</si>
  <si>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</si>
  <si>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</si>
  <si>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</si>
  <si>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</si>
  <si>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</si>
  <si>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</si>
  <si>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</si>
  <si>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</si>
  <si>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</si>
  <si>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</si>
  <si>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</si>
  <si>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</si>
  <si>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</si>
  <si>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</si>
  <si>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</si>
  <si>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</si>
  <si>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</si>
  <si>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</si>
  <si>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</si>
  <si>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</si>
  <si>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</si>
  <si>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</si>
  <si>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</si>
  <si>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</si>
  <si>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</si>
  <si>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</si>
  <si>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</si>
  <si>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</si>
  <si>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</si>
  <si>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</si>
  <si>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</si>
  <si>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</si>
  <si>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</si>
  <si>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</si>
  <si>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</si>
  <si>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</si>
  <si>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</si>
  <si>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</si>
  <si>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</si>
  <si>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</si>
  <si>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</si>
  <si>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</si>
  <si>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</si>
  <si>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</si>
  <si>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</si>
  <si>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</si>
  <si>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</si>
  <si>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</si>
  <si>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</si>
  <si>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</si>
  <si>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</si>
  <si>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</si>
  <si>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</si>
  <si>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</si>
  <si>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</si>
  <si>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</si>
  <si>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</si>
  <si>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</si>
  <si>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</si>
  <si>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</si>
  <si>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</si>
  <si>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</si>
  <si>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</si>
  <si>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</si>
  <si>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</si>
  <si>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</si>
  <si>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</si>
  <si>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</si>
  <si>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</si>
  <si>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</si>
  <si>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</si>
  <si>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</si>
  <si>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</si>
  <si>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</si>
  <si>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</si>
  <si>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</si>
  <si>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</si>
  <si>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</si>
  <si>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</si>
  <si>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</si>
  <si>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</si>
  <si>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</si>
  <si>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</si>
  <si>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</si>
  <si>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</si>
  <si>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</si>
  <si>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</si>
  <si>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</si>
  <si>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</si>
  <si>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</si>
  <si>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</si>
  <si>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</si>
  <si>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</si>
  <si>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</si>
  <si>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</si>
  <si>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</si>
  <si>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</si>
  <si>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</si>
  <si>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</si>
  <si>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</si>
  <si>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</si>
  <si>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</si>
  <si>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</si>
  <si>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</si>
  <si>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</si>
  <si>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</si>
  <si>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</si>
  <si>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</si>
  <si>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</si>
  <si>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</si>
  <si>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</si>
  <si>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</si>
  <si>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</si>
  <si>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</si>
  <si>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</si>
  <si>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</si>
  <si>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</si>
  <si>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</si>
  <si>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</si>
  <si>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</si>
  <si>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</si>
  <si>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</si>
  <si>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</si>
  <si>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</si>
  <si>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</si>
  <si>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</si>
  <si>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</si>
  <si>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</si>
  <si>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</si>
  <si>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</si>
  <si>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</si>
  <si>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</si>
  <si>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</si>
  <si>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</si>
  <si>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</si>
  <si>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</si>
  <si>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</si>
  <si>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</si>
  <si>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</si>
  <si>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</si>
  <si>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</si>
  <si>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</si>
  <si>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</si>
  <si>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</si>
  <si>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</si>
  <si>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</si>
  <si>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</si>
  <si>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</si>
  <si>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</si>
  <si>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</si>
  <si>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</si>
  <si>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</si>
  <si>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</si>
  <si>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</si>
  <si>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</si>
  <si>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</si>
  <si>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</si>
  <si>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</si>
  <si>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</si>
  <si>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</si>
  <si>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</si>
  <si>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</si>
  <si>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</si>
  <si>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</si>
  <si>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</si>
  <si>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</si>
  <si>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</si>
  <si>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</si>
  <si>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</si>
  <si>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</si>
  <si>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</si>
  <si>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</si>
  <si>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</si>
  <si>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</si>
  <si>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</si>
  <si>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</si>
  <si>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</si>
  <si>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</si>
  <si>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</si>
  <si>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</si>
  <si>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</si>
  <si>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</si>
  <si>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</si>
  <si>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</si>
  <si>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</si>
  <si>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</si>
  <si>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</si>
  <si>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</si>
  <si>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</si>
  <si>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</si>
  <si>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</si>
  <si>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</si>
  <si>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</si>
  <si>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</si>
  <si>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</si>
  <si>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</si>
  <si>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</si>
  <si>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</si>
  <si>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</si>
  <si>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</si>
  <si>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</si>
  <si>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</si>
  <si>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</si>
  <si>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</si>
  <si>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</si>
  <si>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</si>
  <si>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</si>
  <si>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</si>
  <si>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</si>
  <si>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</si>
  <si>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</si>
  <si>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</si>
  <si>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</si>
  <si>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</si>
  <si>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</si>
  <si>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</si>
  <si>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</si>
  <si>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</si>
  <si>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</si>
  <si>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</si>
  <si>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</si>
  <si>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</si>
  <si>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</si>
  <si>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</si>
  <si>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</si>
  <si>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</si>
  <si>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</si>
  <si>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</si>
  <si>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</si>
  <si>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</si>
  <si>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</si>
  <si>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</si>
  <si>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</si>
  <si>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</si>
  <si>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</si>
  <si>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</si>
  <si>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</si>
  <si>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</si>
  <si>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</si>
  <si>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</si>
  <si>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</si>
  <si>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</si>
  <si>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</si>
  <si>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</si>
  <si>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</si>
  <si>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</si>
  <si>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</si>
  <si>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</si>
  <si>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</si>
  <si>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</si>
  <si>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</si>
  <si>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</si>
  <si>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</si>
  <si>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</si>
  <si>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</si>
  <si>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</si>
  <si>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</si>
  <si>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</si>
  <si>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</si>
  <si>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</si>
  <si>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</si>
  <si>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</si>
  <si>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</si>
  <si>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</si>
  <si>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</si>
  <si>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</si>
  <si>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</si>
  <si>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</si>
  <si>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</si>
  <si>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</si>
  <si>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</si>
  <si>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</si>
  <si>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</si>
  <si>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</si>
  <si>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</si>
  <si>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</si>
  <si>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</si>
  <si>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</si>
  <si>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</si>
  <si>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</si>
  <si>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</si>
  <si>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</si>
  <si>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</si>
  <si>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</si>
  <si>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</si>
  <si>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</si>
  <si>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</si>
  <si>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</si>
  <si>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</si>
  <si>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</si>
  <si>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</si>
  <si>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</si>
  <si>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</si>
  <si>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</si>
  <si>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</si>
  <si>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</si>
  <si>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</si>
  <si>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</si>
  <si>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</si>
  <si>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</si>
  <si>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</si>
  <si>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</si>
  <si>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</si>
  <si>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</si>
  <si>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</si>
  <si>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</si>
  <si>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</si>
  <si>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</si>
  <si>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</si>
  <si>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</si>
  <si>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</si>
  <si>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</si>
  <si>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</si>
  <si>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</si>
  <si>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</si>
  <si>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</si>
  <si>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</si>
  <si>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</si>
  <si>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</si>
  <si>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</si>
  <si>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</si>
  <si>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</si>
  <si>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</si>
  <si>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</si>
  <si>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</si>
  <si>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</si>
  <si>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</si>
  <si>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</si>
  <si>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</si>
  <si>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</si>
  <si>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</si>
  <si>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</si>
  <si>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</si>
  <si>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</si>
  <si>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</si>
  <si>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</si>
  <si>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</si>
  <si>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</si>
  <si>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</si>
  <si>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</si>
  <si>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</si>
  <si>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</si>
  <si>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</si>
  <si>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</si>
  <si>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</si>
  <si>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</si>
  <si>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</si>
  <si>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</si>
  <si>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</si>
  <si>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</si>
  <si>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</si>
  <si>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</si>
  <si>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</si>
  <si>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</si>
  <si>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</si>
  <si>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</si>
  <si>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</si>
  <si>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</si>
  <si>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</si>
  <si>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</si>
  <si>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</si>
  <si>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</si>
  <si>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</si>
  <si>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</si>
  <si>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</si>
  <si>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</si>
  <si>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</si>
  <si>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</si>
  <si>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</si>
  <si>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</si>
  <si>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</si>
  <si>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</si>
  <si>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</si>
  <si>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</si>
  <si>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</si>
  <si>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</si>
  <si>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</si>
  <si>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</si>
  <si>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</si>
  <si>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</si>
  <si>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</si>
  <si>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</si>
  <si>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</si>
  <si>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</si>
  <si>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</si>
  <si>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</si>
  <si>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</si>
  <si>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</si>
  <si>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</si>
  <si>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</si>
  <si>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</si>
  <si>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</si>
  <si>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</si>
  <si>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</si>
  <si>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</si>
  <si>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</si>
  <si>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</si>
  <si>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</si>
  <si>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</si>
  <si>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</si>
  <si>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</si>
  <si>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</si>
  <si>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</si>
  <si>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</si>
  <si>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</si>
  <si>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</si>
  <si>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</si>
  <si>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</si>
  <si>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</si>
  <si>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</si>
  <si>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</si>
  <si>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</si>
  <si>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</si>
  <si>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</si>
  <si>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</si>
  <si>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</si>
  <si>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</si>
  <si>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</si>
  <si>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</si>
  <si>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</si>
  <si>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</si>
  <si>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</si>
  <si>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</si>
  <si>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</si>
  <si>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</si>
  <si>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</si>
  <si>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</si>
  <si>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</si>
  <si>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</si>
  <si>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</si>
  <si>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</si>
  <si>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</si>
  <si>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</si>
  <si>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</si>
  <si>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</si>
  <si>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</si>
  <si>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</si>
  <si>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</si>
  <si>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</si>
  <si>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</si>
  <si>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</si>
  <si>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</si>
  <si>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</si>
  <si>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</si>
  <si>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</si>
  <si>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</si>
  <si>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</si>
  <si>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</si>
  <si>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</si>
  <si>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</si>
  <si>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</si>
  <si>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</si>
  <si>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</si>
  <si>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</si>
  <si>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</si>
  <si>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</si>
  <si>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</si>
  <si>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</si>
  <si>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</si>
  <si>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</si>
  <si>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</si>
  <si>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</si>
  <si>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</si>
  <si>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</si>
  <si>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</si>
  <si>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</si>
  <si>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</si>
  <si>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</si>
  <si>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</si>
  <si>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</si>
  <si>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</si>
  <si>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</si>
  <si>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</si>
  <si>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</si>
  <si>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</si>
  <si>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</si>
  <si>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</si>
  <si>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</si>
  <si>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</si>
  <si>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</si>
  <si>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</si>
  <si>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</si>
  <si>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</si>
  <si>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</si>
  <si>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</si>
  <si>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</si>
  <si>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</si>
  <si>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</si>
  <si>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</si>
  <si>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</si>
  <si>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</si>
  <si>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</si>
  <si>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</si>
  <si>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</si>
  <si>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</si>
  <si>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</si>
  <si>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</si>
  <si>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</si>
  <si>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</si>
  <si>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</si>
  <si>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</si>
  <si>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</si>
  <si>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</si>
  <si>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</si>
  <si>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</si>
  <si>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</si>
  <si>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</si>
  <si>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</si>
  <si>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</si>
  <si>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</si>
  <si>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</si>
  <si>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</si>
  <si>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</si>
  <si>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</si>
  <si>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</si>
  <si>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</si>
  <si>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</si>
  <si>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</si>
  <si>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</si>
  <si>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</si>
  <si>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</si>
  <si>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</si>
  <si>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</si>
  <si>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</si>
  <si>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</si>
  <si>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</si>
  <si>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</si>
  <si>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</si>
  <si>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</si>
  <si>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</si>
  <si>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</si>
  <si>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</si>
  <si>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</si>
  <si>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</si>
  <si>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</si>
  <si>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</si>
  <si>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</si>
  <si>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</si>
  <si>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</si>
  <si>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</si>
  <si>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</si>
  <si>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</si>
  <si>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</si>
  <si>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</si>
  <si>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</si>
  <si>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</si>
  <si>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</si>
  <si>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</si>
  <si>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</si>
  <si>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</si>
  <si>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</si>
  <si>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</si>
  <si>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</si>
  <si>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</si>
  <si>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</si>
  <si>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</si>
  <si>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</si>
  <si>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</si>
  <si>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</si>
  <si>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</si>
  <si>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</si>
  <si>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</si>
  <si>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</si>
  <si>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</si>
  <si>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</si>
  <si>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</si>
  <si>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</si>
  <si>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</si>
  <si>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</si>
  <si>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</si>
  <si>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</si>
  <si>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</si>
  <si>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</si>
  <si>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</si>
  <si>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</si>
  <si>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</si>
  <si>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</si>
  <si>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</si>
  <si>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</si>
  <si>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</si>
  <si>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</si>
  <si>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</si>
  <si>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</si>
  <si>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</si>
  <si>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</si>
  <si>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</si>
  <si>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</si>
  <si>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</si>
  <si>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</si>
  <si>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</si>
  <si>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</si>
  <si>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</si>
  <si>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</si>
  <si>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</si>
  <si>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</si>
  <si>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</si>
  <si>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</si>
  <si>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</si>
  <si>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</si>
  <si>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</si>
  <si>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</si>
  <si>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</si>
  <si>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</si>
  <si>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</si>
  <si>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</si>
  <si>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</si>
  <si>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</si>
  <si>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</si>
  <si>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</si>
  <si>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</si>
  <si>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</si>
  <si>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</si>
  <si>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</si>
  <si>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</si>
  <si>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</si>
  <si>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</si>
  <si>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</si>
  <si>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</si>
  <si>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</si>
  <si>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</si>
  <si>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</si>
  <si>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</si>
  <si>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</si>
  <si>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</si>
  <si>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</si>
  <si>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</si>
  <si>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</si>
  <si>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</si>
  <si>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</si>
  <si>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</si>
  <si>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</si>
  <si>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</si>
  <si>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</si>
  <si>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</si>
  <si>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</si>
  <si>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</si>
  <si>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</si>
  <si>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</si>
  <si>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</si>
  <si>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</si>
  <si>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</si>
  <si>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</si>
  <si>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</si>
  <si>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</si>
  <si>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</si>
  <si>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</si>
  <si>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</si>
  <si>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</si>
  <si>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</si>
  <si>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</si>
  <si>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</si>
  <si>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</si>
  <si>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</si>
  <si>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</si>
  <si>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</si>
  <si>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</si>
  <si>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</si>
  <si>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</si>
  <si>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</si>
  <si>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</si>
  <si>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</si>
  <si>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</si>
  <si>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</si>
  <si>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</si>
  <si>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</si>
  <si>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</si>
  <si>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</si>
  <si>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</si>
  <si>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</si>
  <si>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</si>
  <si>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</si>
  <si>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</si>
  <si>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</si>
  <si>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</si>
  <si>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</si>
  <si>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</si>
  <si>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</si>
  <si>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</si>
  <si>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</si>
  <si>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</si>
  <si>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</si>
  <si>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</si>
  <si>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</si>
  <si>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</si>
  <si>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</si>
  <si>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</si>
  <si>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</si>
  <si>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</si>
  <si>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</si>
  <si>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</si>
  <si>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</si>
  <si>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</si>
  <si>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</si>
  <si>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</si>
  <si>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</si>
  <si>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</si>
  <si>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</si>
  <si>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</si>
  <si>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</si>
  <si>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</si>
  <si>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</si>
  <si>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</si>
  <si>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</si>
  <si>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</si>
  <si>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</si>
  <si>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</si>
  <si>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</si>
  <si>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</si>
  <si>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</si>
  <si>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</si>
  <si>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</si>
  <si>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</si>
  <si>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</si>
  <si>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</si>
  <si>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</si>
  <si>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</si>
  <si>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</si>
  <si>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</si>
  <si>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</si>
  <si>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</si>
  <si>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</si>
  <si>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</si>
  <si>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</si>
  <si>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</si>
  <si>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</si>
  <si>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</si>
  <si>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</si>
  <si>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</si>
  <si>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</si>
  <si>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</si>
  <si>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</si>
  <si>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</si>
  <si>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</si>
  <si>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</si>
  <si>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</si>
  <si>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</si>
  <si>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</si>
  <si>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</si>
  <si>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</si>
  <si>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</si>
  <si>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</si>
  <si>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</si>
  <si>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</si>
  <si>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</si>
  <si>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</si>
  <si>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</si>
  <si>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</si>
  <si>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</si>
  <si>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</si>
  <si>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</si>
  <si>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</si>
  <si>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</si>
  <si>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</si>
  <si>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</si>
  <si>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</si>
  <si>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</si>
  <si>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</si>
  <si>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</si>
  <si>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</si>
  <si>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</si>
  <si>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</si>
  <si>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</si>
  <si>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</si>
  <si>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</si>
  <si>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</si>
  <si>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</si>
  <si>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</si>
  <si>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</si>
  <si>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</si>
  <si>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</si>
  <si>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</si>
  <si>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</si>
  <si>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</si>
  <si>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</si>
  <si>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</si>
  <si>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</si>
  <si>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</si>
  <si>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</si>
  <si>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</si>
  <si>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</si>
  <si>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</si>
  <si>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</si>
  <si>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</si>
  <si>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</si>
  <si>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</si>
  <si>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</si>
  <si>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</si>
  <si>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</si>
  <si>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</si>
  <si>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</si>
  <si>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</si>
  <si>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</si>
  <si>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</si>
  <si>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</si>
  <si>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</si>
  <si>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</si>
  <si>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</si>
  <si>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</si>
  <si>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</si>
  <si>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</si>
  <si>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</si>
  <si>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</si>
  <si>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</si>
  <si>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</si>
  <si>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</si>
  <si>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</si>
  <si>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</si>
  <si>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</si>
  <si>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</si>
  <si>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</si>
  <si>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</si>
  <si>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</si>
  <si>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</si>
  <si>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</si>
  <si>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</si>
  <si>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</si>
  <si>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</si>
  <si>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</si>
  <si>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</si>
  <si>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</si>
  <si>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</si>
  <si>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</si>
  <si>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</si>
  <si>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</si>
  <si>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</si>
  <si>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</si>
  <si>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</si>
  <si>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</si>
  <si>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</si>
  <si>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</si>
  <si>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</si>
  <si>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</si>
  <si>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</si>
  <si>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</si>
  <si>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</si>
  <si>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</si>
  <si>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</si>
  <si>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</si>
  <si>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</si>
  <si>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</si>
  <si>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</si>
  <si>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</si>
  <si>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</si>
  <si>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</si>
  <si>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</si>
  <si>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</si>
  <si>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</si>
  <si>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</si>
  <si>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</si>
  <si>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</si>
  <si>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</si>
  <si>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</si>
  <si>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</si>
  <si>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</si>
  <si>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</si>
  <si>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</si>
  <si>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</si>
  <si>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</si>
  <si>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</si>
  <si>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</si>
  <si>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</si>
  <si>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</si>
  <si>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</si>
  <si>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</si>
  <si>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</si>
  <si>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</si>
  <si>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</si>
  <si>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</si>
  <si>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</si>
  <si>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</si>
  <si>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</si>
  <si>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</si>
  <si>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</si>
  <si>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</si>
  <si>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</si>
  <si>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</si>
  <si>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</si>
  <si>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</si>
  <si>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</si>
  <si>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</si>
  <si>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</si>
  <si>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</si>
  <si>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</si>
  <si>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</si>
  <si>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</si>
  <si>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</si>
  <si>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</si>
  <si>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</si>
  <si>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</si>
  <si>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</si>
  <si>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</si>
  <si>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</si>
  <si>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</si>
  <si>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</si>
  <si>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</si>
  <si>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</si>
  <si>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</si>
  <si>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</si>
  <si>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</si>
  <si>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</si>
  <si>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</si>
  <si>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</si>
  <si>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</si>
  <si>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</si>
  <si>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</si>
  <si>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</si>
  <si>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</si>
  <si>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</si>
  <si>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</si>
  <si>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</si>
  <si>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</si>
  <si>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</si>
  <si>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</si>
  <si>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</si>
  <si>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</si>
  <si>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</si>
  <si>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</si>
  <si>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</si>
  <si>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</si>
  <si>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</si>
  <si>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</si>
  <si>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</si>
  <si>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</si>
  <si>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</si>
  <si>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</si>
  <si>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</si>
  <si>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</si>
  <si>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</si>
  <si>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</si>
  <si>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</si>
  <si>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</si>
  <si>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</si>
  <si>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</si>
  <si>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</si>
  <si>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</si>
  <si>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</si>
  <si>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</si>
  <si>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</si>
  <si>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</si>
  <si>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</si>
  <si>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</si>
  <si>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</si>
  <si>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</si>
  <si>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</si>
  <si>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</si>
  <si>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</si>
  <si>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</si>
  <si>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</si>
  <si>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</si>
  <si>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</si>
  <si>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</si>
  <si>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</si>
  <si>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</si>
  <si>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</si>
  <si>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</si>
  <si>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</si>
  <si>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</si>
  <si>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</si>
  <si>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</si>
  <si>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</si>
  <si>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</si>
  <si>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</si>
  <si>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</si>
  <si>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</si>
  <si>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</si>
  <si>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</si>
  <si>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</si>
  <si>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</si>
  <si>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</si>
  <si>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</si>
  <si>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</si>
  <si>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</si>
  <si>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</si>
  <si>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</si>
  <si>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</si>
  <si>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</si>
  <si>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</si>
  <si>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</si>
  <si>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</si>
  <si>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</si>
  <si>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</si>
  <si>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</si>
  <si>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</si>
  <si>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</si>
  <si>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</si>
  <si>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</si>
  <si>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</si>
  <si>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</si>
  <si>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</si>
  <si>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</si>
  <si>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</si>
  <si>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</si>
  <si>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</si>
  <si>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</si>
  <si>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</si>
  <si>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</si>
  <si>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</si>
  <si>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</si>
  <si>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</si>
  <si>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</si>
  <si>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</si>
  <si>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</si>
  <si>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</si>
  <si>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</si>
  <si>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</si>
  <si>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</si>
  <si>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</si>
  <si>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</si>
  <si>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</si>
  <si>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</si>
  <si>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</si>
  <si>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</si>
  <si>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</si>
  <si>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</si>
  <si>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</si>
  <si>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</si>
  <si>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</si>
  <si>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</si>
  <si>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</si>
  <si>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</si>
  <si>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</si>
  <si>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</si>
  <si>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</si>
  <si>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</si>
  <si>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</si>
  <si>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</si>
  <si>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</si>
  <si>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</si>
  <si>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</si>
  <si>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</si>
  <si>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</si>
  <si>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</si>
  <si>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</si>
  <si>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</si>
  <si>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</si>
  <si>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</si>
  <si>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</si>
  <si>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</si>
  <si>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</si>
  <si>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</si>
  <si>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</si>
  <si>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</si>
  <si>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</si>
  <si>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</si>
  <si>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</si>
  <si>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</si>
  <si>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</si>
  <si>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</si>
  <si>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</si>
  <si>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</si>
  <si>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</si>
  <si>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</si>
  <si>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</si>
  <si>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</si>
  <si>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</si>
  <si>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</si>
  <si>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</si>
  <si>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</si>
  <si>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</si>
  <si>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</si>
  <si>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</si>
  <si>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</si>
  <si>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</si>
  <si>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</si>
  <si>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</si>
  <si>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</si>
  <si>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</si>
  <si>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</si>
  <si>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</si>
  <si>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</si>
  <si>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</si>
  <si>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</si>
  <si>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</si>
  <si>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</si>
  <si>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</si>
  <si>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</si>
  <si>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</si>
  <si>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</si>
  <si>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</si>
  <si>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</si>
  <si>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</si>
  <si>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</si>
  <si>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</si>
  <si>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</si>
  <si>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</si>
  <si>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</si>
  <si>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</si>
  <si>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</si>
  <si>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</si>
  <si>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</si>
  <si>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</si>
  <si>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</si>
  <si>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</si>
  <si>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</si>
  <si>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</si>
  <si>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</si>
  <si>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</si>
  <si>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</si>
  <si>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</si>
  <si>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</si>
  <si>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</si>
  <si>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</si>
  <si>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</si>
  <si>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</si>
  <si>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</si>
  <si>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</si>
  <si>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</si>
  <si>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</si>
  <si>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</si>
  <si>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</si>
  <si>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</si>
  <si>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</si>
  <si>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</si>
  <si>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</si>
  <si>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</si>
  <si>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</si>
  <si>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</si>
  <si>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</si>
  <si>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</si>
  <si>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</si>
  <si>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</si>
  <si>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</si>
  <si>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</si>
  <si>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</si>
  <si>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</si>
  <si>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</si>
  <si>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</si>
  <si>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</si>
  <si>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</si>
  <si>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</si>
  <si>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</si>
  <si>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</si>
  <si>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</si>
  <si>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</si>
  <si>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</si>
  <si>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</si>
  <si>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</si>
  <si>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</si>
  <si>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</si>
  <si>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</si>
  <si>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</si>
  <si>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</si>
  <si>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</si>
  <si>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</si>
  <si>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</si>
  <si>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</si>
  <si>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</si>
  <si>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</si>
  <si>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</si>
  <si>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</si>
  <si>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</si>
  <si>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</si>
  <si>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</si>
  <si>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</si>
  <si>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</si>
  <si>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</si>
  <si>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</si>
  <si>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</si>
  <si>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</si>
  <si>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</si>
  <si>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</si>
  <si>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</si>
  <si>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</si>
  <si>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</si>
  <si>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</si>
  <si>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</si>
  <si>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</si>
  <si>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</si>
  <si>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</si>
  <si>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</si>
  <si>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</si>
  <si>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</si>
  <si>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</si>
  <si>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</si>
  <si>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</si>
  <si>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</si>
  <si>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</si>
  <si>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</si>
  <si>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</si>
  <si>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</si>
  <si>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</si>
  <si>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</si>
  <si>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</si>
  <si>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</si>
  <si>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</si>
  <si>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</si>
  <si>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</si>
  <si>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</si>
  <si>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</si>
  <si>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</si>
  <si>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</si>
  <si>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</si>
  <si>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</si>
  <si>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</si>
  <si>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</si>
  <si>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</si>
  <si>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</si>
  <si>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</si>
  <si>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</si>
  <si>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</si>
  <si>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</si>
  <si>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</si>
  <si>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</si>
  <si>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</si>
  <si>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</si>
  <si>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</si>
  <si>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</si>
  <si>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</si>
  <si>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</si>
  <si>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</si>
  <si>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</si>
  <si>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</si>
  <si>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</si>
  <si>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</si>
  <si>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</si>
  <si>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</si>
  <si>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</si>
  <si>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</si>
  <si>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</si>
  <si>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</si>
  <si>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</si>
  <si>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</si>
  <si>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</si>
  <si>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</si>
  <si>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</si>
  <si>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</si>
  <si>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</si>
  <si>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</si>
  <si>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</si>
  <si>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</si>
  <si>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</si>
  <si>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</si>
  <si>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</si>
  <si>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</si>
  <si>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</si>
  <si>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</si>
  <si>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</si>
  <si>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</si>
  <si>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</si>
  <si>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</si>
  <si>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</si>
  <si>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</si>
  <si>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</si>
  <si>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</si>
  <si>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</si>
  <si>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</si>
  <si>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</si>
  <si>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</si>
  <si>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</si>
  <si>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</si>
  <si>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</si>
  <si>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</si>
  <si>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</si>
  <si>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</si>
  <si>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</si>
  <si>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</si>
  <si>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</si>
  <si>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</si>
  <si>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</si>
  <si>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</si>
  <si>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</si>
  <si>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</si>
  <si>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</si>
  <si>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</si>
  <si>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</si>
  <si>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</si>
  <si>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</si>
  <si>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</si>
  <si>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</si>
  <si>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</si>
  <si>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</si>
  <si>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</si>
  <si>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</si>
  <si>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</si>
  <si>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</si>
  <si>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</si>
  <si>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</si>
  <si>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</si>
  <si>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</si>
  <si>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</si>
  <si>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</si>
  <si>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</si>
  <si>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</si>
  <si>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</si>
  <si>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</si>
  <si>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</si>
  <si>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</si>
  <si>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</si>
  <si>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</si>
  <si>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</si>
  <si>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</si>
  <si>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</si>
  <si>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</si>
  <si>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</si>
  <si>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</si>
  <si>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</si>
  <si>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</si>
  <si>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</si>
  <si>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</si>
  <si>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</si>
  <si>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</si>
  <si>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</si>
  <si>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</si>
  <si>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</si>
  <si>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</si>
  <si>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</si>
  <si>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</si>
  <si>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</si>
  <si>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</si>
  <si>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</si>
  <si>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</si>
  <si>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</si>
  <si>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</si>
  <si>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</si>
  <si>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</si>
  <si>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</si>
  <si>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</si>
  <si>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</si>
  <si>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</si>
  <si>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</si>
  <si>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</si>
  <si>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</si>
  <si>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</si>
  <si>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</si>
  <si>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</si>
  <si>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</si>
  <si>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</si>
  <si>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</si>
  <si>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</si>
  <si>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</si>
  <si>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</si>
  <si>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</si>
  <si>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</si>
  <si>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</si>
  <si>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</si>
  <si>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</si>
  <si>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</si>
  <si>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</si>
  <si>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</si>
  <si>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</si>
  <si>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</si>
  <si>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</si>
  <si>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</si>
  <si>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</si>
  <si>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</si>
  <si>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</si>
  <si>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</si>
  <si>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</si>
  <si>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</si>
  <si>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</si>
  <si>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</si>
  <si>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</si>
  <si>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</si>
  <si>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</si>
  <si>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</si>
  <si>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</si>
  <si>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</si>
  <si>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</si>
  <si>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</si>
  <si>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</si>
  <si>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</si>
  <si>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</si>
  <si>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</si>
  <si>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</si>
  <si>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</si>
  <si>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</si>
  <si>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</si>
  <si>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</si>
  <si>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</si>
  <si>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</si>
  <si>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</si>
  <si>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</si>
  <si>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</si>
  <si>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</si>
  <si>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</si>
  <si>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</si>
  <si>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</si>
  <si>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</si>
  <si>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</si>
  <si>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</si>
  <si>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</si>
  <si>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</si>
  <si>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</si>
  <si>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</si>
  <si>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</si>
  <si>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</si>
  <si>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</si>
  <si>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</si>
  <si>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</si>
  <si>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</si>
  <si>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</si>
  <si>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</si>
  <si>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</si>
  <si>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</si>
  <si>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</si>
  <si>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</si>
  <si>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</si>
  <si>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</si>
  <si>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</si>
  <si>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</si>
  <si>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</si>
  <si>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</si>
  <si>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</si>
  <si>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</si>
  <si>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</si>
  <si>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</si>
  <si>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</si>
  <si>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</si>
  <si>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</si>
  <si>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</si>
  <si>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</si>
  <si>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</si>
  <si>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</si>
  <si>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</si>
  <si>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</si>
  <si>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</si>
  <si>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</si>
  <si>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</si>
  <si>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</si>
  <si>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</si>
  <si>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</si>
  <si>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</si>
  <si>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</si>
  <si>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</si>
  <si>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</si>
  <si>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</si>
  <si>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</si>
  <si>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</si>
  <si>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</si>
  <si>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</si>
  <si>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</si>
  <si>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</si>
  <si>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</si>
  <si>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</si>
  <si>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</si>
  <si>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</si>
  <si>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</si>
  <si>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</si>
  <si>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</si>
  <si>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</si>
  <si>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</si>
  <si>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</si>
  <si>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</si>
  <si>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</si>
  <si>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</si>
  <si>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</si>
  <si>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</si>
  <si>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</si>
  <si>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</si>
  <si>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</si>
  <si>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</si>
  <si>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</si>
  <si>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</si>
  <si>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</si>
  <si>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</si>
  <si>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</si>
  <si>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</si>
  <si>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</si>
  <si>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</si>
  <si>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</si>
  <si>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</si>
  <si>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</si>
  <si>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</si>
  <si>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</si>
  <si>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</si>
  <si>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</si>
  <si>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</si>
  <si>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</si>
  <si>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</si>
  <si>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</si>
  <si>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</si>
  <si>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</si>
  <si>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</si>
  <si>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</si>
  <si>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</si>
  <si>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</si>
  <si>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</si>
  <si>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</si>
  <si>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</si>
  <si>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</si>
  <si>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</si>
  <si>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</si>
  <si>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</si>
  <si>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</si>
  <si>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</si>
  <si>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</si>
  <si>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</si>
  <si>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</si>
  <si>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</si>
  <si>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</si>
  <si>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</si>
  <si>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</si>
  <si>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</si>
  <si>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</si>
  <si>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</si>
  <si>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</si>
  <si>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</si>
  <si>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</si>
  <si>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</si>
  <si>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</si>
  <si>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</si>
  <si>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</si>
  <si>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</si>
  <si>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</si>
  <si>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</si>
  <si>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</si>
  <si>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</si>
  <si>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</si>
  <si>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</si>
  <si>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</si>
  <si>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</si>
  <si>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</si>
  <si>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</si>
  <si>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</si>
  <si>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</si>
  <si>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</si>
  <si>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</si>
  <si>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</si>
  <si>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</si>
  <si>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</si>
  <si>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</si>
  <si>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</si>
  <si>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</si>
  <si>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</si>
  <si>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</si>
  <si>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</si>
  <si>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</si>
  <si>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</si>
  <si>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</si>
  <si>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</si>
  <si>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</si>
  <si>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</si>
  <si>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</si>
  <si>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</si>
  <si>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</si>
  <si>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</si>
  <si>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</si>
  <si>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</si>
  <si>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</si>
  <si>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</si>
  <si>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</si>
  <si>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</si>
  <si>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</si>
  <si>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</si>
  <si>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</si>
  <si>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</si>
  <si>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</si>
  <si>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</si>
  <si>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</si>
  <si>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</si>
  <si>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</si>
  <si>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</si>
  <si>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</si>
  <si>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</si>
  <si>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</si>
  <si>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</si>
  <si>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</si>
  <si>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</si>
  <si>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</si>
  <si>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</si>
  <si>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</si>
  <si>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</si>
  <si>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</si>
  <si>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</si>
  <si>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</si>
  <si>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</si>
  <si>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</si>
  <si>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</si>
  <si>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</si>
  <si>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</si>
  <si>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</si>
  <si>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</si>
  <si>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</si>
  <si>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</si>
  <si>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</si>
  <si>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</si>
  <si>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</si>
  <si>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</si>
  <si>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</si>
  <si>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</si>
  <si>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</si>
  <si>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</si>
  <si>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</si>
  <si>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</si>
  <si>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</si>
  <si>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</si>
  <si>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</si>
  <si>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</si>
  <si>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</si>
  <si>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</si>
  <si>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</si>
  <si>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</si>
  <si>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</si>
  <si>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</si>
  <si>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</si>
  <si>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</si>
  <si>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</si>
  <si>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</si>
  <si>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</si>
  <si>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</si>
  <si>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</si>
  <si>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</si>
  <si>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</si>
  <si>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</si>
  <si>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</si>
  <si>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</si>
  <si>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</si>
  <si>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</si>
  <si>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</si>
  <si>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</si>
  <si>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</si>
  <si>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</si>
  <si>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</si>
  <si>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</si>
  <si>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</si>
  <si>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</si>
  <si>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</si>
  <si>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</si>
  <si>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</si>
  <si>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</si>
  <si>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</si>
  <si>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</si>
  <si>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</si>
  <si>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</si>
  <si>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</si>
  <si>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</si>
  <si>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</si>
  <si>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</si>
  <si>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</si>
  <si>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</si>
  <si>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</si>
  <si>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</si>
  <si>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</si>
  <si>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</si>
  <si>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</si>
  <si>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</si>
  <si>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</si>
  <si>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</si>
  <si>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</si>
  <si>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</si>
  <si>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</si>
  <si>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</si>
  <si>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</si>
  <si>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</si>
  <si>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</si>
  <si>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</si>
  <si>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</si>
  <si>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</si>
  <si>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</si>
  <si>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</si>
  <si>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</si>
  <si>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</si>
  <si>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</si>
  <si>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</si>
  <si>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</si>
  <si>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</si>
  <si>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</si>
  <si>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</si>
  <si>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</si>
  <si>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</si>
  <si>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</si>
  <si>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</si>
  <si>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</si>
  <si>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</si>
  <si>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</si>
  <si>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</si>
  <si>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</si>
  <si>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</si>
  <si>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</si>
  <si>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</si>
  <si>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</si>
  <si>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</si>
  <si>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</si>
  <si>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</si>
  <si>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</si>
  <si>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</si>
  <si>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</si>
  <si>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</si>
  <si>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</si>
  <si>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</si>
  <si>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</si>
  <si>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</si>
  <si>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</si>
  <si>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</si>
  <si>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</si>
  <si>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</si>
  <si>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</si>
  <si>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</si>
  <si>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</si>
  <si>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</si>
  <si>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</si>
  <si>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</si>
  <si>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</si>
  <si>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</si>
  <si>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</si>
  <si>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</si>
  <si>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</si>
  <si>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</si>
  <si>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</si>
  <si>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</si>
  <si>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</si>
  <si>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</si>
  <si>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</si>
  <si>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</si>
  <si>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</si>
  <si>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</si>
  <si>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</si>
  <si>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</si>
  <si>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</si>
  <si>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</si>
  <si>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</si>
  <si>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</si>
  <si>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</si>
  <si>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</si>
  <si>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</si>
  <si>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</si>
  <si>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</si>
  <si>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</si>
  <si>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</si>
  <si>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</si>
  <si>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</si>
  <si>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</si>
  <si>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</si>
  <si>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</si>
  <si>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</si>
  <si>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</si>
  <si>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</si>
  <si>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</si>
  <si>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</si>
  <si>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</si>
  <si>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</si>
  <si>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</si>
  <si>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</si>
  <si>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</si>
  <si>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</si>
  <si>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</si>
  <si>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</si>
  <si>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</si>
  <si>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</si>
  <si>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</si>
  <si>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</si>
  <si>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</si>
  <si>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</si>
  <si>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</si>
  <si>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</si>
  <si>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</si>
  <si>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</si>
  <si>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</si>
  <si>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</si>
  <si>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</si>
  <si>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</si>
  <si>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</si>
  <si>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</si>
  <si>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</si>
  <si>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</si>
  <si>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</si>
  <si>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</si>
  <si>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</si>
  <si>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</si>
  <si>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</si>
  <si>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</si>
  <si>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</si>
  <si>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</si>
  <si>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</si>
  <si>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</si>
  <si>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</si>
  <si>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</si>
  <si>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</si>
  <si>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</si>
  <si>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</si>
  <si>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</si>
  <si>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</si>
  <si>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</si>
  <si>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</si>
  <si>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</si>
  <si>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</si>
  <si>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</si>
  <si>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</si>
  <si>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</si>
  <si>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</si>
  <si>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</si>
  <si>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</si>
  <si>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</si>
  <si>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</si>
  <si>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</si>
  <si>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</si>
  <si>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</si>
  <si>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</si>
  <si>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</si>
  <si>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</si>
  <si>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</si>
  <si>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</si>
  <si>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</si>
  <si>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</si>
  <si>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</si>
  <si>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</si>
  <si>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</si>
  <si>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</si>
  <si>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</si>
  <si>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</si>
  <si>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</si>
  <si>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</si>
  <si>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</si>
  <si>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</si>
  <si>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</si>
  <si>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</si>
  <si>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</si>
  <si>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</si>
  <si>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</si>
  <si>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</si>
  <si>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</si>
  <si>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</si>
  <si>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</si>
  <si>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</si>
  <si>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</si>
  <si>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</si>
  <si>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</si>
  <si>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</si>
  <si>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</si>
  <si>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</si>
  <si>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</si>
  <si>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</si>
  <si>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</si>
  <si>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</si>
  <si>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</si>
  <si>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</si>
  <si>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</si>
  <si>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</si>
  <si>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</si>
  <si>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</si>
  <si>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</si>
  <si>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</si>
  <si>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</si>
  <si>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</si>
  <si>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</si>
  <si>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</si>
  <si>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</si>
  <si>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</si>
  <si>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</si>
  <si>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</si>
  <si>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</si>
  <si>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</si>
  <si>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</si>
  <si>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</si>
  <si>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</si>
  <si>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</si>
  <si>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</si>
  <si>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</si>
  <si>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</si>
  <si>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</si>
  <si>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</si>
  <si>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</si>
  <si>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</si>
  <si>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</si>
  <si>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</si>
  <si>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</si>
  <si>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</si>
  <si>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</si>
  <si>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</si>
  <si>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</si>
  <si>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</si>
  <si>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</si>
  <si>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</si>
  <si>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</si>
  <si>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</si>
  <si>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</si>
  <si>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</si>
  <si>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</si>
  <si>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</si>
  <si>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</si>
  <si>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</si>
  <si>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</si>
  <si>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</si>
  <si>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</si>
  <si>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</si>
  <si>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</si>
  <si>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</si>
  <si>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</si>
  <si>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</si>
  <si>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</si>
  <si>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</si>
  <si>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</si>
  <si>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</si>
  <si>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</si>
  <si>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</si>
  <si>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</si>
  <si>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</si>
  <si>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</si>
  <si>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</si>
  <si>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</si>
  <si>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</si>
  <si>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</si>
  <si>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</si>
  <si>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</si>
  <si>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</si>
  <si>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</si>
  <si>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</si>
  <si>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</si>
  <si>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</si>
  <si>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</si>
  <si>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</si>
  <si>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</si>
  <si>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</si>
  <si>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</si>
  <si>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</si>
  <si>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</si>
  <si>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</si>
  <si>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</si>
  <si>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</si>
  <si>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</si>
  <si>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</si>
  <si>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</si>
  <si>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</si>
  <si>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</si>
  <si>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</si>
  <si>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</si>
  <si>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</si>
  <si>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</si>
  <si>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</si>
  <si>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</si>
  <si>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</si>
  <si>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</si>
  <si>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</si>
  <si>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</si>
  <si>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</si>
  <si>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</si>
  <si>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</si>
  <si>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</si>
  <si>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</si>
  <si>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</si>
  <si>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</si>
  <si>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</si>
  <si>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</si>
  <si>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</si>
  <si>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</si>
  <si>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</si>
  <si>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</si>
  <si>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</si>
  <si>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</si>
  <si>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</si>
  <si>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</si>
  <si>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</si>
  <si>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</si>
  <si>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</si>
  <si>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</si>
  <si>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</si>
  <si>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</si>
  <si>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</si>
  <si>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</si>
  <si>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</si>
  <si>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</si>
  <si>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</si>
  <si>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</si>
  <si>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</si>
  <si>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</si>
  <si>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</si>
  <si>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</si>
  <si>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</si>
  <si>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</si>
  <si>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</si>
  <si>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</si>
  <si>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</si>
  <si>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</si>
  <si>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</si>
  <si>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</si>
  <si>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</si>
  <si>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</si>
  <si>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</si>
  <si>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</si>
  <si>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</si>
  <si>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</si>
  <si>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</si>
  <si>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</si>
  <si>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</si>
  <si>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</si>
  <si>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</si>
  <si>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</si>
  <si>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</si>
  <si>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</si>
  <si>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</si>
  <si>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</si>
  <si>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</si>
  <si>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</si>
  <si>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</si>
  <si>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</si>
  <si>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</si>
  <si>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</si>
  <si>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</si>
  <si>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</si>
  <si>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</si>
  <si>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</si>
  <si>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</si>
  <si>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</si>
  <si>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</si>
  <si>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</si>
  <si>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</si>
  <si>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</si>
  <si>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</si>
  <si>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</si>
  <si>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</si>
  <si>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</si>
  <si>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</si>
  <si>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</si>
  <si>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</si>
  <si>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</si>
  <si>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</si>
  <si>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</si>
  <si>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</si>
  <si>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</si>
  <si>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</si>
  <si>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</si>
  <si>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</si>
  <si>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</si>
  <si>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</si>
  <si>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</si>
  <si>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</si>
  <si>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</si>
  <si>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</si>
  <si>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</si>
  <si>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</si>
  <si>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</si>
  <si>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</si>
  <si>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</si>
  <si>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</si>
  <si>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</si>
  <si>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</si>
  <si>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</si>
  <si>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</si>
  <si>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</si>
  <si>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</si>
  <si>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</si>
  <si>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</si>
  <si>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</si>
  <si>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</si>
  <si>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</si>
  <si>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</si>
  <si>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</si>
  <si>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</si>
  <si>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</si>
  <si>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</si>
  <si>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</si>
  <si>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</si>
  <si>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</si>
  <si>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</si>
  <si>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</si>
  <si>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</si>
  <si>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</si>
  <si>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</si>
  <si>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</si>
  <si>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</si>
  <si>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</si>
  <si>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</si>
  <si>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</si>
  <si>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</si>
  <si>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</si>
  <si>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</si>
  <si>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</si>
  <si>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</si>
  <si>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</si>
  <si>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</si>
  <si>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</si>
  <si>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</si>
  <si>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</si>
  <si>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</si>
  <si>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</si>
  <si>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</si>
  <si>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</si>
  <si>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</si>
  <si>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</si>
  <si>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</si>
  <si>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</si>
  <si>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</si>
  <si>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</si>
  <si>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</si>
  <si>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</si>
  <si>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</si>
  <si>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</si>
  <si>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</si>
  <si>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</si>
  <si>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</si>
  <si>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</si>
  <si>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</si>
  <si>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</si>
  <si>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</si>
  <si>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</si>
  <si>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</si>
  <si>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</si>
  <si>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</si>
  <si>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</si>
  <si>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</si>
  <si>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</si>
  <si>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</si>
  <si>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</si>
  <si>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</si>
  <si>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</si>
  <si>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</si>
  <si>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</si>
  <si>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</si>
  <si>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</si>
  <si>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</si>
  <si>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</si>
  <si>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</si>
  <si>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</si>
  <si>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</si>
  <si>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</si>
  <si>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</si>
  <si>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</si>
  <si>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</si>
  <si>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</si>
  <si>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</si>
  <si>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</si>
  <si>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</si>
  <si>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</si>
  <si>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</si>
  <si>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</si>
  <si>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</si>
  <si>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</si>
  <si>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</si>
  <si>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</si>
  <si>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</si>
  <si>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</si>
  <si>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</si>
  <si>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</si>
  <si>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</si>
  <si>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</si>
  <si>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</si>
  <si>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</si>
  <si>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</si>
  <si>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</si>
  <si>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</si>
  <si>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</si>
  <si>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</si>
  <si>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</si>
  <si>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</si>
  <si>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</si>
  <si>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</si>
  <si>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</si>
  <si>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</si>
  <si>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</si>
  <si>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</si>
  <si>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</si>
  <si>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</si>
  <si>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</si>
  <si>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</si>
  <si>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</si>
  <si>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</si>
  <si>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</si>
  <si>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</si>
  <si>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</si>
  <si>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</si>
  <si>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</si>
  <si>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</si>
  <si>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</si>
  <si>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</si>
  <si>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</si>
  <si>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</si>
  <si>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</si>
  <si>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</si>
  <si>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</si>
  <si>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</si>
  <si>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</si>
  <si>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</si>
  <si>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</si>
  <si>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</si>
  <si>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</si>
  <si>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</si>
  <si>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</si>
  <si>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</si>
  <si>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</si>
  <si>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</si>
  <si>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</si>
  <si>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</si>
  <si>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</si>
  <si>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</si>
  <si>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</si>
  <si>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</si>
  <si>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</si>
  <si>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</si>
  <si>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</si>
  <si>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</si>
  <si>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</si>
  <si>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</si>
  <si>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</si>
  <si>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</si>
  <si>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</si>
  <si>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</si>
  <si>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</si>
  <si>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</si>
  <si>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</si>
  <si>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</si>
  <si>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</si>
  <si>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</si>
  <si>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</si>
  <si>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</si>
  <si>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</si>
  <si>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</si>
  <si>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</si>
  <si>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</si>
  <si>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</si>
  <si>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</si>
  <si>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</si>
  <si>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</si>
  <si>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</si>
  <si>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</si>
  <si>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</si>
  <si>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</si>
  <si>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</si>
  <si>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</si>
  <si>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</si>
  <si>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</si>
  <si>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</si>
  <si>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</si>
  <si>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</si>
  <si>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</si>
  <si>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</si>
  <si>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</si>
  <si>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</si>
  <si>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</si>
  <si>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</si>
  <si>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</si>
  <si>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</si>
  <si>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</si>
  <si>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</si>
  <si>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</si>
  <si>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</si>
  <si>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</si>
  <si>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</si>
  <si>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</si>
  <si>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</si>
  <si>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</si>
  <si>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</si>
  <si>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</si>
  <si>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</si>
  <si>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</si>
  <si>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</si>
  <si>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</si>
  <si>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</si>
  <si>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</si>
  <si>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</si>
  <si>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</si>
  <si>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</si>
  <si>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</si>
  <si>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</si>
  <si>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</si>
  <si>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</si>
  <si>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</si>
  <si>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</si>
  <si>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</si>
  <si>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</si>
  <si>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</si>
  <si>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</si>
  <si>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</si>
  <si>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</si>
  <si>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</si>
  <si>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</si>
  <si>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</si>
  <si>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</si>
  <si>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</si>
  <si>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</si>
  <si>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</si>
  <si>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</si>
  <si>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</si>
  <si>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</si>
  <si>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</si>
  <si>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</si>
  <si>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</si>
  <si>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</si>
  <si>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</si>
  <si>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</si>
  <si>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</si>
  <si>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</si>
  <si>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</si>
  <si>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</si>
  <si>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</si>
  <si>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</si>
  <si>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</si>
  <si>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</si>
  <si>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</si>
  <si>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</si>
  <si>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</si>
  <si>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</si>
  <si>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</si>
  <si>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</si>
  <si>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</si>
  <si>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</si>
  <si>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</si>
  <si>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</si>
  <si>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</si>
  <si>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</si>
  <si>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</si>
  <si>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</si>
  <si>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</si>
  <si>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</si>
  <si>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</si>
  <si>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</si>
  <si>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</si>
  <si>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</si>
  <si>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</si>
  <si>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</si>
  <si>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</si>
  <si>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</si>
  <si>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</si>
  <si>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</si>
  <si>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</si>
  <si>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</si>
  <si>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</si>
  <si>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</si>
  <si>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</si>
  <si>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</si>
  <si>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</si>
  <si>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</si>
  <si>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</si>
  <si>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</si>
  <si>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</si>
  <si>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</si>
  <si>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</si>
  <si>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</si>
  <si>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</si>
  <si>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</si>
  <si>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</si>
  <si>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</si>
  <si>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</si>
  <si>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</si>
  <si>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</si>
  <si>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</si>
  <si>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</si>
  <si>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</si>
  <si>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</si>
  <si>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</si>
  <si>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</si>
  <si>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</si>
  <si>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</si>
  <si>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</si>
  <si>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</si>
  <si>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</si>
  <si>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</si>
  <si>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</si>
  <si>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</si>
  <si>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</si>
  <si>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</si>
  <si>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</si>
  <si>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</si>
  <si>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</si>
  <si>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</si>
  <si>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</si>
  <si>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</si>
  <si>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</si>
  <si>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</si>
  <si>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</si>
  <si>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</si>
  <si>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</si>
  <si>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</si>
  <si>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</si>
  <si>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</si>
  <si>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</si>
  <si>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</si>
  <si>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</si>
  <si>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</si>
  <si>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</si>
  <si>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</si>
  <si>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</si>
  <si>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</si>
  <si>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</si>
  <si>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</si>
  <si>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</si>
  <si>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</si>
  <si>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</si>
  <si>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</si>
  <si>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</si>
  <si>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</si>
  <si>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</si>
  <si>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</si>
  <si>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</si>
  <si>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</si>
  <si>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</si>
  <si>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</si>
  <si>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</si>
  <si>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</si>
  <si>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</si>
  <si>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</si>
  <si>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</si>
  <si>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</si>
  <si>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</si>
  <si>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</si>
  <si>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</si>
  <si>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</si>
  <si>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</si>
  <si>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</si>
  <si>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</si>
  <si>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</si>
  <si>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</si>
  <si>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</si>
  <si>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</si>
  <si>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</si>
  <si>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</si>
  <si>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</si>
  <si>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</si>
  <si>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</si>
  <si>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</si>
  <si>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</si>
  <si>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</si>
  <si>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</si>
  <si>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</si>
  <si>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</si>
  <si>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</si>
  <si>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</si>
  <si>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</si>
  <si>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</si>
  <si>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</si>
  <si>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</si>
  <si>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</si>
  <si>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</si>
  <si>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</si>
  <si>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</si>
  <si>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</si>
  <si>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</si>
  <si>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</si>
  <si>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</si>
  <si>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</si>
  <si>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</si>
  <si>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</si>
  <si>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</si>
  <si>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</si>
  <si>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</si>
  <si>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</si>
  <si>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</si>
  <si>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</si>
  <si>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</si>
  <si>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</si>
  <si>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</si>
  <si>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</si>
  <si>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</si>
  <si>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</si>
  <si>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</si>
  <si>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</si>
  <si>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</si>
  <si>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</si>
  <si>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</si>
  <si>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</si>
  <si>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</si>
  <si>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</si>
  <si>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</si>
  <si>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</si>
  <si>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</si>
  <si>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</si>
  <si>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</si>
  <si>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</si>
  <si>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</si>
  <si>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</si>
  <si>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</si>
  <si>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</si>
  <si>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</si>
  <si>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</si>
  <si>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</si>
  <si>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</si>
  <si>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</si>
  <si>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</si>
  <si>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</si>
  <si>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</si>
  <si>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</si>
  <si>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</si>
  <si>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</si>
  <si>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</si>
  <si>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</si>
  <si>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</si>
  <si>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</si>
  <si>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</si>
  <si>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</si>
  <si>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</si>
  <si>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</si>
  <si>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</si>
  <si>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</si>
  <si>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</si>
  <si>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</si>
  <si>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</si>
  <si>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</si>
  <si>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</si>
  <si>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</si>
  <si>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</si>
  <si>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</si>
  <si>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</si>
  <si>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</si>
  <si>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</si>
  <si>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</si>
  <si>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</si>
  <si>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</si>
  <si>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</si>
  <si>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</si>
  <si>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</si>
  <si>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</si>
  <si>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</si>
  <si>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</si>
  <si>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</si>
  <si>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</si>
  <si>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</si>
  <si>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</si>
  <si>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</si>
  <si>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</si>
  <si>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</si>
  <si>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</si>
  <si>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</si>
  <si>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</si>
  <si>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</si>
  <si>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</si>
  <si>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</si>
  <si>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</si>
  <si>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</si>
  <si>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</si>
  <si>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</si>
  <si>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</si>
  <si>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</si>
  <si>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</si>
  <si>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</si>
  <si>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</si>
  <si>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</si>
  <si>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</si>
  <si>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</si>
  <si>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</si>
  <si>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</si>
  <si>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</si>
  <si>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</si>
  <si>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</si>
  <si>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</si>
  <si>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</si>
  <si>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</si>
  <si>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</si>
  <si>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</si>
  <si>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</si>
  <si>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</si>
  <si>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</si>
  <si>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</si>
  <si>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</si>
  <si>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</si>
  <si>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</si>
  <si>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</si>
  <si>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</si>
  <si>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</si>
  <si>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</si>
  <si>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</si>
  <si>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</si>
  <si>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</si>
  <si>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</si>
  <si>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</si>
  <si>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</si>
  <si>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</si>
  <si>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</si>
  <si>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</si>
  <si>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</si>
  <si>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</si>
  <si>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</si>
  <si>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</si>
  <si>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</si>
  <si>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</si>
  <si>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</si>
  <si>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</si>
  <si>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</si>
  <si>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</si>
  <si>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</si>
  <si>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</si>
  <si>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</si>
  <si>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</si>
  <si>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</si>
  <si>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</si>
  <si>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</si>
  <si>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</si>
  <si>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</si>
  <si>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</si>
  <si>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</si>
  <si>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</si>
  <si>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</si>
  <si>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</si>
  <si>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</si>
  <si>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</si>
  <si>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</si>
  <si>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</si>
  <si>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</si>
  <si>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</si>
  <si>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</si>
  <si>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</si>
  <si>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</si>
  <si>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</si>
  <si>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</si>
  <si>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</si>
  <si>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</si>
  <si>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</si>
  <si>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</si>
  <si>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</si>
  <si>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</si>
  <si>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</si>
  <si>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</si>
  <si>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</si>
  <si>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</si>
  <si>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</si>
  <si>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</si>
  <si>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</si>
  <si>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</si>
  <si>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</si>
  <si>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</si>
  <si>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</si>
  <si>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</si>
  <si>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</si>
  <si>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</si>
  <si>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</si>
  <si>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</si>
  <si>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</si>
  <si>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</si>
  <si>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</si>
  <si>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</si>
  <si>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</si>
  <si>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</si>
  <si>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</si>
  <si>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</si>
  <si>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</si>
  <si>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</si>
  <si>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</si>
  <si>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</si>
  <si>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</si>
  <si>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</si>
  <si>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</si>
  <si>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</si>
  <si>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</si>
  <si>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</si>
  <si>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</si>
  <si>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</si>
  <si>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</si>
  <si>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</si>
  <si>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</si>
  <si>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</si>
  <si>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</si>
  <si>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</si>
  <si>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</si>
  <si>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</si>
  <si>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</si>
  <si>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</si>
  <si>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</si>
  <si>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</si>
  <si>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</si>
  <si>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</si>
  <si>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</si>
  <si>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</si>
  <si>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</si>
  <si>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</si>
  <si>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</si>
  <si>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</si>
  <si>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</si>
  <si>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</si>
  <si>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</si>
  <si>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</si>
  <si>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</si>
  <si>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</si>
  <si>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</si>
  <si>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</si>
  <si>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</si>
  <si>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</si>
  <si>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</si>
  <si>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</si>
  <si>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</si>
  <si>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</si>
  <si>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</si>
  <si>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</si>
  <si>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</si>
  <si>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</si>
  <si>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</si>
  <si>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</si>
  <si>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</si>
  <si>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</si>
  <si>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</si>
  <si>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</si>
  <si>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</si>
  <si>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</si>
  <si>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</si>
  <si>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</si>
  <si>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</si>
  <si>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</si>
  <si>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</si>
  <si>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</si>
  <si>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</si>
  <si>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</si>
  <si>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</si>
  <si>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</si>
  <si>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</si>
  <si>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</si>
  <si>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</si>
  <si>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</si>
  <si>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</si>
  <si>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</si>
  <si>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</si>
  <si>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</si>
  <si>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</si>
  <si>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</si>
  <si>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</si>
  <si>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</si>
  <si>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</si>
  <si>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</si>
  <si>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</si>
  <si>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</si>
  <si>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</si>
  <si>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</si>
  <si>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</si>
  <si>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</si>
  <si>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</si>
  <si>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</si>
  <si>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</si>
  <si>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</si>
  <si>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</si>
  <si>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</si>
  <si>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</si>
  <si>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</si>
  <si>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</si>
  <si>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</si>
  <si>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</si>
  <si>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</si>
  <si>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</si>
  <si>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</si>
  <si>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</si>
  <si>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</si>
  <si>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</si>
  <si>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</si>
  <si>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</si>
  <si>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</si>
  <si>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</si>
  <si>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</si>
  <si>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</si>
  <si>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</si>
  <si>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</si>
  <si>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</si>
  <si>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</si>
  <si>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</si>
  <si>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</si>
  <si>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</si>
  <si>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</si>
  <si>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</si>
  <si>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</si>
  <si>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</si>
  <si>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</si>
  <si>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</si>
  <si>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</si>
  <si>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</si>
  <si>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</si>
  <si>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</si>
  <si>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</si>
  <si>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</si>
  <si>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</si>
  <si>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</si>
  <si>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</si>
  <si>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</si>
  <si>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</si>
  <si>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</si>
  <si>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</si>
  <si>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</si>
  <si>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</si>
  <si>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</si>
  <si>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</si>
  <si>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</si>
  <si>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</si>
  <si>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</si>
  <si>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</si>
  <si>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</si>
  <si>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</si>
  <si>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</si>
  <si>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</si>
  <si>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</si>
  <si>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</si>
  <si>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</si>
  <si>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</si>
  <si>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</si>
  <si>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</si>
  <si>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</si>
  <si>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</si>
  <si>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</si>
  <si>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</si>
  <si>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</si>
  <si>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</si>
  <si>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</si>
  <si>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</si>
  <si>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</si>
  <si>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</si>
  <si>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</si>
  <si>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</si>
  <si>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</si>
  <si>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</si>
  <si>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</si>
  <si>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</si>
  <si>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</si>
  <si>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</si>
  <si>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</si>
  <si>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</si>
  <si>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</si>
  <si>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</si>
  <si>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</si>
  <si>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</si>
  <si>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</si>
  <si>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</si>
  <si>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</si>
  <si>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</si>
  <si>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</si>
  <si>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</si>
  <si>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</si>
  <si>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</si>
  <si>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</si>
  <si>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</si>
  <si>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</si>
  <si>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</si>
  <si>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</si>
  <si>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</si>
  <si>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</si>
  <si>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</si>
  <si>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</si>
  <si>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</si>
  <si>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</si>
  <si>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</si>
  <si>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</si>
  <si>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</si>
  <si>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</si>
  <si>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</si>
  <si>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</si>
  <si>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</si>
  <si>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</si>
  <si>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</si>
  <si>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</si>
  <si>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</si>
  <si>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</si>
  <si>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</si>
  <si>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</si>
  <si>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</si>
  <si>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</si>
  <si>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</si>
  <si>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</si>
  <si>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</si>
  <si>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</si>
  <si>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</si>
  <si>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</si>
  <si>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</si>
  <si>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</si>
  <si>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</si>
  <si>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</si>
  <si>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</si>
  <si>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</si>
  <si>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</si>
  <si>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</si>
  <si>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</si>
  <si>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</si>
  <si>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</si>
  <si>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</si>
  <si>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</si>
  <si>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</si>
  <si>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</si>
  <si>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</si>
  <si>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</si>
  <si>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</si>
  <si>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</si>
  <si>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</si>
  <si>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</si>
  <si>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</si>
  <si>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</si>
  <si>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</si>
  <si>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</si>
  <si>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</si>
  <si>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</si>
  <si>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</si>
  <si>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</si>
  <si>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</si>
  <si>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</si>
  <si>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</si>
  <si>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</si>
  <si>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</si>
  <si>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</si>
  <si>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</si>
  <si>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</si>
  <si>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</si>
  <si>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</si>
  <si>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</si>
  <si>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</si>
  <si>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</si>
  <si>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</si>
  <si>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</si>
  <si>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</si>
  <si>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</si>
  <si>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</si>
  <si>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</si>
  <si>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</si>
  <si>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</si>
  <si>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</si>
  <si>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</si>
  <si>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</si>
  <si>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</si>
  <si>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</si>
  <si>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</si>
  <si>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</si>
  <si>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</si>
  <si>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</si>
  <si>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</si>
  <si>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</si>
  <si>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</si>
  <si>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</si>
  <si>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</si>
  <si>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</si>
  <si>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</si>
  <si>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</si>
  <si>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</si>
  <si>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</si>
  <si>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</si>
  <si>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</si>
  <si>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</si>
  <si>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</si>
  <si>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</si>
  <si>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</si>
  <si>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</si>
  <si>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</si>
  <si>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</si>
  <si>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</si>
  <si>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</si>
  <si>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</si>
  <si>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</si>
  <si>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</si>
  <si>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</si>
  <si>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</si>
  <si>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</si>
  <si>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</si>
  <si>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</si>
  <si>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</si>
  <si>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</si>
  <si>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</si>
  <si>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</si>
  <si>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</si>
  <si>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</si>
  <si>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</si>
  <si>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</si>
  <si>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</si>
  <si>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</si>
  <si>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</si>
  <si>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</si>
  <si>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</si>
  <si>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</si>
  <si>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</si>
  <si>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</si>
  <si>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</si>
  <si>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</si>
  <si>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</si>
  <si>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</si>
  <si>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</si>
  <si>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</si>
  <si>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</si>
  <si>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</si>
  <si>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</si>
  <si>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</si>
  <si>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</si>
  <si>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</si>
  <si>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</si>
  <si>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</si>
  <si>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</si>
  <si>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</si>
  <si>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</si>
  <si>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</si>
  <si>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</si>
  <si>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</si>
  <si>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</si>
  <si>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</si>
  <si>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</si>
  <si>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</si>
  <si>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</si>
  <si>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</si>
  <si>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</si>
  <si>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</si>
  <si>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</si>
  <si>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</si>
  <si>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</si>
  <si>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</si>
  <si>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</si>
  <si>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</si>
  <si>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</si>
  <si>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</si>
  <si>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</si>
  <si>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</si>
  <si>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</si>
  <si>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</si>
  <si>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</si>
  <si>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</si>
  <si>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</si>
  <si>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</si>
  <si>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</si>
  <si>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</si>
  <si>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</si>
  <si>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</si>
  <si>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</si>
  <si>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</si>
  <si>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</si>
  <si>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</si>
  <si>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</si>
  <si>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</si>
  <si>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</si>
  <si>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</si>
  <si>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</si>
  <si>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</si>
  <si>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</si>
  <si>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</si>
  <si>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</si>
  <si>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</si>
  <si>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</si>
  <si>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</si>
  <si>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</si>
  <si>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</si>
  <si>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</si>
  <si>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</si>
  <si>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</si>
  <si>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</si>
  <si>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</si>
  <si>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</si>
  <si>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</si>
  <si>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</si>
  <si>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</si>
  <si>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</si>
  <si>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</si>
  <si>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</si>
  <si>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</si>
  <si>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</si>
  <si>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</si>
  <si>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</si>
  <si>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</si>
  <si>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</si>
  <si>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</si>
  <si>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</si>
  <si>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</si>
  <si>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</si>
  <si>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</si>
  <si>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</si>
  <si>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</si>
  <si>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</si>
  <si>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</si>
  <si>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</si>
  <si>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</si>
  <si>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</si>
  <si>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</si>
  <si>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</si>
  <si>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</si>
  <si>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</si>
  <si>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</si>
  <si>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</si>
  <si>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</si>
  <si>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</si>
  <si>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</si>
  <si>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</si>
  <si>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</si>
  <si>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</si>
  <si>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</si>
  <si>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</si>
  <si>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</si>
  <si>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</si>
  <si>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</si>
  <si>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</si>
  <si>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</si>
  <si>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</si>
  <si>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</si>
  <si>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</si>
  <si>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</si>
  <si>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</si>
  <si>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</si>
  <si>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</si>
  <si>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</si>
  <si>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</si>
  <si>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</si>
  <si>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</si>
  <si>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</si>
  <si>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</si>
  <si>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</si>
  <si>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</si>
  <si>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</si>
  <si>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</si>
  <si>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</si>
  <si>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</si>
  <si>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</si>
  <si>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</si>
  <si>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</si>
  <si>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</si>
  <si>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</si>
  <si>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</si>
  <si>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</si>
  <si>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</si>
  <si>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</si>
  <si>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</si>
  <si>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</si>
  <si>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</si>
  <si>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</si>
  <si>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</si>
  <si>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</si>
  <si>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</si>
  <si>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</si>
  <si>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</si>
  <si>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</si>
  <si>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</si>
  <si>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</si>
  <si>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</si>
  <si>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</si>
  <si>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</si>
  <si>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</si>
  <si>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</si>
  <si>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</si>
  <si>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</si>
  <si>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</si>
  <si>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</si>
  <si>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</si>
  <si>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</si>
  <si>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</si>
  <si>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</si>
  <si>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</si>
  <si>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</si>
  <si>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</si>
  <si>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</si>
  <si>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</si>
  <si>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</si>
  <si>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</si>
  <si>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</si>
  <si>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</si>
  <si>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</si>
  <si>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</si>
  <si>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</si>
  <si>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</si>
  <si>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</si>
  <si>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</si>
  <si>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</si>
  <si>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</si>
  <si>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</si>
  <si>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</si>
  <si>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</si>
  <si>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</si>
  <si>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</si>
  <si>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</si>
  <si>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</si>
  <si>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</si>
  <si>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</si>
  <si>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</si>
  <si>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</si>
  <si>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</si>
  <si>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</si>
  <si>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</si>
  <si>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</si>
  <si>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</si>
  <si>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</si>
  <si>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</si>
  <si>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</si>
  <si>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</si>
  <si>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</si>
  <si>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</si>
  <si>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</si>
  <si>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</si>
  <si>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</si>
  <si>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</si>
  <si>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</si>
  <si>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</si>
  <si>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</si>
  <si>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</si>
  <si>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</si>
  <si>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</si>
  <si>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</si>
  <si>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</si>
  <si>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</si>
  <si>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</si>
  <si>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</si>
  <si>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</si>
  <si>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</si>
  <si>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</si>
  <si>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</si>
  <si>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</si>
  <si>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</si>
  <si>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</si>
  <si>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</si>
  <si>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</si>
  <si>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</si>
  <si>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</si>
  <si>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</si>
  <si>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</si>
  <si>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</si>
  <si>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</si>
  <si>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</si>
  <si>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</si>
  <si>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</si>
  <si>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</si>
  <si>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</si>
  <si>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</si>
  <si>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</si>
  <si>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</si>
  <si>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</si>
  <si>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</si>
  <si>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</si>
  <si>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</si>
  <si>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</si>
  <si>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</si>
  <si>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</si>
  <si>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</si>
  <si>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</si>
  <si>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</si>
  <si>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</si>
  <si>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</si>
  <si>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</si>
  <si>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</si>
  <si>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</si>
  <si>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</si>
  <si>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</si>
  <si>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</si>
  <si>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</si>
  <si>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</si>
  <si>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</si>
  <si>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</si>
  <si>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</si>
  <si>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</si>
  <si>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</si>
  <si>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</si>
  <si>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</si>
  <si>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</si>
  <si>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</si>
  <si>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</si>
  <si>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</si>
  <si>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</si>
  <si>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</si>
  <si>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</si>
  <si>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</si>
  <si>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</si>
  <si>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</si>
  <si>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</si>
  <si>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</si>
  <si>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</si>
  <si>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</si>
  <si>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</si>
  <si>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</si>
  <si>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</si>
  <si>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</si>
  <si>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</si>
  <si>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</si>
  <si>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</si>
  <si>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</si>
  <si>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</si>
  <si>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</si>
  <si>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</si>
  <si>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</si>
  <si>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</si>
  <si>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</si>
  <si>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</si>
  <si>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</si>
  <si>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</si>
  <si>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</si>
  <si>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</si>
  <si>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</si>
  <si>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</si>
  <si>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</si>
  <si>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</si>
  <si>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</si>
  <si>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</si>
  <si>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</si>
  <si>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</si>
  <si>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</si>
  <si>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</si>
  <si>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</si>
  <si>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</si>
  <si>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</si>
  <si>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</si>
  <si>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</si>
  <si>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</si>
  <si>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</si>
  <si>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</si>
  <si>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</si>
  <si>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</si>
  <si>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</si>
  <si>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</si>
  <si>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</si>
  <si>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</si>
  <si>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</si>
  <si>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</si>
  <si>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</si>
  <si>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</si>
  <si>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</si>
  <si>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</si>
  <si>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</si>
  <si>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</si>
  <si>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</si>
  <si>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</si>
  <si>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</si>
  <si>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</si>
  <si>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</si>
  <si>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</si>
  <si>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</si>
  <si>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</si>
  <si>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</si>
  <si>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</si>
  <si>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</si>
  <si>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</si>
  <si>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</si>
  <si>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</si>
  <si>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</si>
  <si>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</si>
  <si>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</si>
  <si>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</si>
  <si>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</si>
  <si>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</si>
  <si>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</si>
  <si>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</si>
  <si>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</si>
  <si>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</si>
  <si>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</si>
  <si>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</si>
  <si>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</si>
  <si>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</si>
  <si>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</si>
  <si>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</si>
  <si>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</si>
  <si>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</si>
  <si>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</si>
  <si>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</si>
  <si>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</si>
  <si>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</si>
  <si>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</si>
  <si>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</si>
  <si>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</si>
  <si>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</si>
  <si>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</si>
  <si>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</si>
  <si>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</si>
  <si>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</si>
  <si>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</si>
  <si>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</si>
  <si>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</si>
  <si>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</si>
  <si>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</si>
  <si>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</si>
  <si>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</si>
  <si>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</si>
  <si>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</si>
  <si>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</si>
  <si>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</si>
  <si>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</si>
  <si>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</si>
  <si>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</si>
  <si>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</si>
  <si>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</si>
  <si>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</si>
  <si>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</si>
  <si>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</si>
  <si>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</si>
  <si>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</si>
  <si>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</si>
  <si>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</si>
  <si>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</si>
  <si>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</si>
  <si>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</si>
  <si>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</si>
  <si>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</si>
  <si>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</si>
  <si>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</si>
  <si>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</si>
  <si>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</si>
  <si>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</si>
  <si>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</si>
  <si>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</si>
  <si>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</si>
  <si>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</si>
  <si>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</si>
  <si>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</si>
  <si>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</si>
  <si>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</si>
  <si>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</si>
  <si>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</si>
  <si>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</si>
  <si>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</si>
  <si>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</si>
  <si>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</si>
  <si>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</si>
  <si>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</si>
  <si>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</si>
  <si>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</si>
  <si>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</si>
  <si>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</si>
  <si>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</si>
  <si>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</si>
  <si>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</si>
  <si>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</si>
  <si>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</si>
  <si>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</si>
  <si>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</si>
  <si>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</si>
  <si>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</si>
  <si>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</si>
  <si>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</si>
  <si>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</si>
  <si>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</si>
  <si>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</si>
  <si>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</si>
  <si>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</si>
  <si>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</si>
  <si>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</si>
  <si>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</si>
  <si>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</si>
  <si>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</si>
  <si>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</si>
  <si>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</si>
  <si>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</si>
  <si>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</si>
  <si>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</si>
  <si>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</si>
  <si>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</si>
  <si>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</si>
  <si>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</si>
  <si>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</si>
  <si>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</si>
  <si>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</si>
  <si>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</si>
  <si>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</si>
  <si>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</si>
  <si>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</si>
  <si>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</si>
  <si>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</si>
  <si>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</si>
  <si>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</si>
  <si>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</si>
  <si>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</si>
  <si>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</si>
  <si>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</si>
  <si>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</si>
  <si>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</si>
  <si>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</si>
  <si>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</si>
  <si>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</si>
  <si>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</si>
  <si>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</si>
  <si>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</si>
  <si>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</si>
  <si>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</si>
  <si>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</si>
  <si>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</si>
  <si>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</si>
  <si>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</si>
  <si>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</si>
  <si>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</si>
  <si>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</si>
  <si>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</si>
  <si>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</si>
  <si>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</si>
  <si>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</si>
  <si>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</si>
  <si>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</si>
  <si>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</si>
  <si>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</si>
  <si>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</si>
  <si>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</si>
  <si>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</si>
  <si>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</si>
  <si>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</si>
  <si>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</si>
  <si>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</si>
  <si>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</si>
  <si>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</si>
  <si>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</si>
  <si>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</si>
  <si>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</si>
  <si>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</si>
  <si>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</si>
  <si>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</si>
  <si>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</si>
  <si>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</si>
  <si>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</si>
  <si>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</si>
  <si>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</si>
  <si>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</si>
  <si>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</si>
  <si>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</si>
  <si>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</si>
  <si>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</si>
  <si>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</si>
  <si>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</si>
  <si>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</si>
  <si>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</si>
  <si>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</si>
  <si>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</si>
  <si>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</si>
  <si>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</si>
  <si>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</si>
  <si>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</si>
  <si>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</si>
  <si>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</si>
  <si>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</si>
  <si>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</si>
  <si>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</si>
  <si>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</si>
  <si>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</si>
  <si>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</si>
  <si>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</si>
  <si>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</si>
  <si>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</si>
  <si>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</si>
  <si>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</si>
  <si>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</si>
  <si>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</si>
  <si>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</si>
  <si>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</si>
  <si>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</si>
  <si>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</si>
  <si>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</si>
  <si>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</si>
  <si>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</si>
  <si>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</si>
  <si>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</si>
  <si>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</si>
  <si>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</si>
  <si>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</si>
  <si>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</si>
  <si>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</si>
  <si>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</si>
  <si>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</si>
  <si>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</si>
  <si>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</si>
  <si>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</si>
  <si>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</si>
  <si>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</si>
  <si>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</si>
  <si>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</si>
  <si>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</si>
  <si>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</si>
  <si>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</si>
  <si>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</si>
  <si>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</si>
  <si>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</si>
  <si>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</si>
  <si>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</si>
  <si>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</si>
  <si>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</si>
  <si>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</si>
  <si>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</si>
  <si>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</si>
  <si>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</si>
  <si>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</si>
  <si>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</si>
  <si>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</si>
  <si>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</si>
  <si>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</si>
  <si>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</si>
  <si>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</si>
  <si>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</si>
  <si>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</si>
  <si>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</si>
  <si>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</si>
  <si>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</si>
  <si>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</si>
  <si>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</si>
  <si>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</si>
  <si>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</si>
  <si>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</si>
  <si>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</si>
  <si>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</si>
  <si>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</si>
  <si>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</si>
  <si>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</si>
  <si>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</si>
  <si>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</si>
  <si>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</si>
  <si>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</si>
  <si>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</si>
  <si>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</si>
  <si>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</si>
  <si>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</si>
  <si>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</si>
  <si>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</si>
  <si>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</si>
  <si>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</si>
  <si>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</si>
  <si>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</si>
  <si>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</si>
  <si>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</si>
  <si>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</si>
  <si>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</si>
  <si>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</si>
  <si>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</si>
  <si>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</si>
  <si>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</si>
  <si>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</si>
  <si>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</si>
  <si>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</si>
  <si>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</si>
  <si>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</si>
  <si>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</si>
  <si>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</si>
  <si>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</si>
  <si>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</si>
  <si>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</si>
  <si>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</si>
  <si>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</si>
  <si>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</si>
  <si>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</si>
  <si>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</si>
  <si>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</si>
  <si>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</si>
  <si>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</si>
  <si>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</si>
  <si>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</si>
  <si>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</si>
  <si>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</si>
  <si>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</si>
  <si>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</si>
  <si>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</si>
  <si>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</si>
  <si>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</si>
  <si>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</si>
  <si>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</si>
  <si>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</si>
  <si>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</si>
  <si>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</si>
  <si>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</si>
  <si>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</si>
  <si>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</si>
  <si>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</si>
  <si>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</si>
  <si>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</si>
  <si>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</si>
  <si>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</si>
  <si>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</si>
  <si>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</si>
  <si>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</si>
  <si>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</si>
  <si>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</si>
  <si>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</si>
  <si>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</si>
  <si>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</si>
  <si>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</si>
  <si>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</si>
  <si>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</si>
  <si>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</si>
  <si>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</si>
  <si>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</si>
  <si>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</si>
  <si>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</si>
  <si>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</si>
  <si>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</si>
  <si>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</si>
  <si>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</si>
  <si>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</si>
  <si>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</si>
  <si>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</si>
  <si>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</si>
  <si>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</si>
  <si>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</si>
  <si>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</si>
  <si>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</si>
  <si>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</si>
  <si>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</si>
  <si>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</si>
  <si>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</si>
  <si>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</si>
  <si>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</si>
  <si>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</si>
  <si>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</si>
  <si>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</si>
  <si>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</si>
  <si>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</si>
  <si>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</si>
  <si>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</si>
  <si>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</si>
  <si>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</si>
  <si>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</si>
  <si>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</si>
  <si>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</si>
  <si>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</si>
  <si>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</si>
  <si>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</si>
  <si>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</si>
  <si>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</si>
  <si>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</si>
  <si>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</si>
  <si>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</si>
  <si>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</si>
  <si>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</si>
  <si>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</si>
  <si>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</si>
  <si>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</si>
  <si>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</si>
  <si>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</si>
  <si>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</si>
  <si>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</si>
  <si>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</si>
  <si>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</si>
  <si>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</si>
  <si>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</si>
  <si>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</si>
  <si>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</si>
  <si>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</si>
  <si>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</si>
  <si>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</si>
  <si>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</si>
  <si>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</si>
  <si>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</si>
  <si>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</si>
  <si>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</si>
  <si>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</si>
  <si>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</si>
  <si>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</si>
  <si>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</si>
  <si>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</si>
  <si>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</si>
  <si>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</si>
  <si>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</si>
  <si>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</si>
  <si>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</si>
  <si>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</si>
  <si>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</si>
  <si>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</si>
  <si>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</si>
  <si>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</si>
  <si>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</si>
  <si>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</si>
  <si>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</si>
  <si>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</si>
  <si>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</si>
  <si>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</si>
  <si>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</si>
  <si>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</si>
  <si>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</si>
  <si>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</si>
  <si>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</si>
  <si>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</si>
  <si>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</si>
  <si>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</si>
  <si>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</si>
  <si>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</si>
  <si>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</si>
  <si>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</si>
  <si>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</si>
  <si>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</si>
  <si>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</si>
  <si>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</si>
  <si>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</si>
  <si>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</si>
  <si>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</si>
  <si>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</si>
  <si>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</si>
  <si>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</si>
  <si>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</si>
  <si>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</si>
  <si>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</si>
  <si>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</si>
  <si>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</si>
  <si>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</si>
  <si>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</si>
  <si>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</si>
  <si>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</si>
  <si>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</si>
  <si>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</si>
  <si>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</si>
  <si>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</si>
  <si>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</si>
  <si>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</si>
  <si>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</si>
  <si>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</si>
  <si>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</si>
  <si>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</si>
  <si>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</si>
  <si>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</si>
  <si>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</si>
  <si>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</si>
  <si>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</si>
  <si>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</si>
  <si>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</si>
  <si>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</si>
  <si>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</si>
  <si>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</si>
  <si>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</si>
  <si>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</si>
  <si>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</si>
  <si>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</si>
  <si>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</si>
  <si>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</si>
  <si>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</si>
  <si>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</si>
  <si>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</si>
  <si>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</si>
  <si>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</si>
  <si>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</si>
  <si>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</si>
  <si>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</si>
  <si>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</si>
  <si>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</si>
  <si>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</si>
  <si>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</si>
  <si>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</si>
  <si>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</si>
  <si>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</si>
  <si>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</si>
  <si>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</si>
  <si>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</si>
  <si>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</si>
  <si>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</si>
  <si>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</si>
  <si>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</si>
  <si>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</si>
  <si>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</si>
  <si>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</si>
  <si>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</si>
  <si>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</si>
  <si>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</si>
  <si>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</si>
  <si>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</si>
  <si>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</si>
  <si>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</si>
  <si>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</si>
  <si>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</si>
  <si>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</si>
  <si>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</si>
  <si>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</si>
  <si>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</si>
  <si>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</si>
  <si>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</si>
  <si>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</si>
  <si>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</si>
  <si>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</si>
  <si>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</si>
  <si>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</si>
  <si>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</si>
  <si>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</si>
  <si>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</si>
  <si>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</si>
  <si>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</si>
  <si>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</si>
  <si>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</si>
  <si>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</si>
  <si>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</si>
  <si>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</si>
  <si>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</si>
  <si>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</si>
  <si>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</si>
  <si>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</si>
  <si>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</si>
  <si>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</si>
  <si>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</si>
  <si>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</si>
  <si>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</si>
  <si>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</si>
  <si>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</si>
  <si>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</si>
  <si>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</si>
  <si>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</si>
  <si>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</si>
  <si>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</si>
  <si>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</si>
  <si>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</si>
  <si>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</si>
  <si>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</si>
  <si>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</si>
  <si>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</si>
  <si>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</si>
  <si>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</si>
  <si>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</si>
  <si>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</si>
  <si>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</si>
  <si>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</si>
  <si>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</si>
  <si>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</si>
  <si>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</si>
  <si>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</si>
  <si>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</si>
  <si>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</si>
  <si>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</si>
  <si>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</si>
  <si>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</si>
  <si>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</si>
  <si>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</si>
  <si>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</si>
  <si>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</si>
  <si>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</si>
  <si>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</si>
  <si>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</si>
  <si>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</si>
  <si>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</si>
  <si>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</si>
  <si>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</si>
  <si>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</si>
  <si>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</si>
  <si>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</si>
  <si>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</si>
  <si>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</si>
  <si>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</si>
  <si>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</si>
  <si>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</si>
  <si>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</si>
  <si>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</si>
  <si>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</si>
  <si>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</si>
  <si>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</si>
  <si>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</si>
  <si>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</si>
  <si>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</si>
  <si>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</si>
  <si>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</si>
  <si>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</si>
  <si>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</si>
  <si>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</si>
  <si>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</si>
  <si>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</si>
  <si>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</si>
  <si>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</si>
  <si>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</si>
  <si>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</si>
  <si>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</si>
  <si>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</si>
  <si>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</si>
  <si>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</si>
  <si>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</si>
  <si>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</si>
  <si>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</si>
  <si>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</si>
  <si>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</si>
  <si>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</si>
  <si>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</si>
  <si>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</si>
  <si>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</si>
  <si>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</si>
  <si>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</si>
  <si>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</si>
  <si>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</si>
  <si>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</si>
  <si>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</si>
  <si>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</si>
  <si>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</si>
  <si>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</si>
  <si>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</si>
  <si>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</si>
  <si>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</si>
  <si>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</si>
  <si>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</si>
  <si>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</si>
  <si>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</si>
  <si>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</si>
  <si>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</si>
  <si>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</si>
  <si>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</si>
  <si>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</si>
  <si>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</si>
  <si>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</si>
  <si>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</si>
  <si>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</si>
  <si>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</si>
  <si>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</si>
  <si>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</si>
  <si>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</si>
  <si>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</si>
  <si>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</si>
  <si>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</si>
  <si>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</si>
  <si>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</si>
  <si>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</si>
  <si>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</si>
  <si>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</si>
  <si>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</si>
  <si>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</si>
  <si>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</si>
  <si>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</si>
  <si>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</si>
  <si>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</si>
  <si>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</si>
  <si>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</si>
  <si>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</si>
  <si>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</si>
  <si>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</si>
  <si>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</si>
  <si>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</si>
  <si>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</si>
  <si>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</si>
  <si>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</si>
  <si>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</si>
  <si>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</si>
  <si>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</si>
  <si>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</si>
  <si>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</si>
  <si>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</si>
  <si>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</si>
  <si>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</si>
  <si>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</si>
  <si>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</si>
  <si>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</si>
  <si>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</si>
  <si>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</si>
  <si>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</si>
  <si>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</si>
  <si>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</si>
  <si>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</si>
  <si>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</si>
  <si>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</si>
  <si>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</si>
  <si>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</si>
  <si>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</si>
  <si>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</si>
  <si>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</si>
  <si>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</si>
  <si>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</si>
  <si>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</si>
  <si>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</si>
  <si>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</si>
  <si>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</si>
  <si>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</si>
  <si>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</si>
  <si>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</si>
  <si>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</si>
  <si>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</si>
  <si>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</si>
  <si>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</si>
  <si>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</si>
  <si>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</si>
  <si>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</si>
  <si>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</si>
  <si>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</si>
  <si>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</si>
  <si>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</si>
  <si>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</si>
  <si>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</si>
  <si>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</si>
  <si>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</si>
  <si>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</si>
  <si>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</si>
  <si>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</si>
  <si>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</si>
  <si>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</si>
  <si>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</si>
  <si>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</si>
  <si>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</si>
  <si>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</si>
  <si>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</si>
  <si>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</si>
  <si>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</si>
  <si>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</si>
  <si>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</si>
  <si>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</si>
  <si>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</si>
  <si>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</si>
  <si>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</si>
  <si>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</si>
  <si>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</si>
  <si>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</si>
  <si>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</si>
  <si>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</si>
  <si>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</si>
  <si>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</si>
  <si>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</si>
  <si>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</si>
  <si>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</si>
  <si>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</si>
  <si>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</si>
  <si>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</si>
  <si>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</si>
  <si>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</si>
  <si>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</si>
  <si>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</si>
  <si>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</si>
  <si>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</si>
  <si>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</si>
  <si>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</si>
  <si>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</si>
  <si>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</si>
  <si>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</si>
  <si>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</si>
  <si>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</si>
  <si>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</si>
  <si>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</si>
  <si>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</si>
  <si>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</si>
  <si>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</si>
  <si>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</si>
  <si>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</si>
  <si>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</si>
  <si>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</si>
  <si>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</si>
  <si>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</si>
  <si>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</si>
  <si>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</si>
  <si>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</si>
  <si>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</si>
  <si>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</si>
  <si>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</si>
  <si>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</si>
  <si>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</si>
  <si>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</si>
  <si>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</si>
  <si>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</si>
  <si>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</si>
  <si>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</si>
  <si>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</si>
  <si>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</si>
  <si>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</si>
  <si>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</si>
  <si>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</si>
  <si>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</si>
  <si>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</si>
  <si>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</si>
  <si>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</si>
  <si>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</si>
  <si>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</si>
  <si>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</si>
  <si>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</si>
  <si>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</si>
  <si>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</si>
  <si>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</si>
  <si>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</si>
  <si>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</si>
  <si>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</si>
  <si>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</si>
  <si>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</si>
  <si>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</si>
  <si>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</si>
  <si>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</si>
  <si>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</si>
  <si>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</si>
  <si>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</si>
  <si>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</si>
  <si>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</si>
  <si>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</si>
  <si>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</si>
  <si>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</si>
  <si>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</si>
  <si>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</si>
  <si>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</si>
  <si>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</si>
  <si>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</si>
  <si>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</si>
  <si>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</si>
  <si>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</si>
  <si>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</si>
  <si>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</si>
  <si>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</si>
  <si>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</si>
  <si>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</si>
  <si>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</si>
  <si>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</si>
  <si>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</si>
  <si>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</si>
  <si>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</si>
  <si>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</si>
  <si>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</si>
  <si>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</si>
  <si>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</si>
  <si>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</si>
  <si>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</si>
  <si>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</si>
  <si>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</si>
  <si>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</si>
  <si>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</si>
  <si>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</si>
  <si>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</si>
  <si>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</si>
  <si>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</si>
  <si>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</si>
  <si>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</si>
  <si>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</si>
  <si>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</si>
  <si>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</si>
  <si>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</si>
  <si>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</si>
  <si>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</si>
  <si>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</si>
  <si>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</si>
  <si>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</si>
  <si>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</si>
  <si>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</si>
  <si>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</si>
  <si>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</si>
  <si>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</si>
  <si>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</si>
  <si>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</si>
  <si>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</si>
  <si>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</si>
  <si>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</si>
  <si>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</si>
  <si>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</si>
  <si>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</si>
  <si>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</si>
  <si>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</si>
  <si>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</si>
  <si>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</si>
  <si>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</si>
  <si>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</si>
  <si>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</si>
  <si>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</si>
  <si>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</si>
  <si>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</si>
  <si>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</si>
  <si>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</si>
  <si>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</si>
  <si>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</si>
  <si>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</si>
  <si>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</si>
  <si>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</si>
  <si>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</si>
  <si>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</si>
  <si>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</si>
  <si>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</si>
  <si>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</si>
  <si>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</si>
  <si>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</si>
  <si>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</si>
  <si>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</si>
  <si>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</si>
  <si>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</si>
  <si>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</si>
  <si>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</si>
  <si>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</si>
  <si>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</si>
  <si>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</si>
  <si>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</si>
  <si>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</si>
  <si>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</si>
  <si>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</si>
  <si>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</si>
  <si>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</si>
  <si>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</si>
  <si>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</si>
  <si>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</si>
  <si>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</si>
  <si>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</si>
  <si>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</si>
  <si>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</si>
  <si>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</si>
  <si>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</si>
  <si>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</si>
  <si>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</si>
  <si>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</si>
  <si>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</si>
  <si>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</si>
  <si>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</si>
  <si>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</si>
  <si>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</si>
  <si>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</si>
  <si>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</si>
  <si>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</si>
  <si>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</si>
  <si>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</si>
  <si>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</si>
  <si>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</si>
  <si>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</si>
  <si>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</si>
  <si>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</si>
  <si>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</si>
  <si>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</si>
  <si>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</si>
  <si>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</si>
  <si>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</si>
  <si>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</si>
  <si>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</si>
  <si>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</si>
  <si>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</si>
  <si>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</si>
  <si>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</si>
  <si>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</si>
  <si>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</si>
  <si>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</si>
  <si>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</si>
  <si>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</si>
  <si>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</si>
  <si>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</si>
  <si>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</si>
  <si>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</si>
  <si>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</si>
  <si>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</si>
  <si>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</si>
  <si>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</si>
  <si>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</si>
  <si>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</si>
  <si>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</si>
  <si>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</si>
  <si>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</si>
  <si>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</si>
  <si>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</si>
  <si>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</si>
  <si>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</si>
  <si>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</si>
  <si>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</si>
  <si>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</si>
  <si>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</si>
  <si>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</si>
  <si>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</si>
  <si>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</si>
  <si>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</si>
  <si>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</si>
  <si>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</si>
  <si>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</si>
  <si>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</si>
  <si>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</si>
  <si>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</si>
  <si>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</si>
  <si>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</si>
  <si>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</si>
  <si>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</si>
  <si>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</si>
  <si>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</si>
  <si>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</si>
  <si>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</si>
  <si>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</si>
  <si>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</si>
  <si>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</si>
  <si>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</si>
  <si>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</si>
  <si>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</si>
  <si>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</si>
  <si>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</si>
  <si>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</si>
  <si>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</si>
  <si>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</si>
  <si>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</si>
  <si>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</si>
  <si>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</si>
  <si>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</si>
  <si>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</si>
  <si>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</si>
  <si>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</si>
  <si>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</si>
  <si>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</si>
  <si>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</si>
  <si>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</si>
  <si>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</si>
  <si>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</si>
  <si>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</si>
  <si>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</si>
  <si>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</si>
  <si>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</si>
  <si>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</si>
  <si>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</si>
  <si>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</si>
  <si>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</si>
  <si>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</si>
  <si>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</si>
  <si>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</si>
  <si>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</si>
  <si>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</si>
  <si>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</si>
  <si>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</si>
  <si>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</si>
  <si>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</si>
  <si>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</si>
  <si>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</si>
  <si>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</si>
  <si>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</si>
  <si>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</si>
  <si>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</si>
  <si>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</si>
  <si>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</si>
  <si>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</si>
  <si>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</si>
  <si>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</si>
  <si>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</si>
  <si>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</si>
  <si>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</si>
  <si>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</si>
  <si>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</si>
  <si>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</si>
  <si>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</si>
  <si>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</si>
  <si>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</si>
  <si>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</si>
  <si>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</si>
  <si>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</si>
  <si>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</si>
  <si>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</si>
  <si>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</si>
  <si>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</si>
  <si>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</si>
  <si>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</si>
  <si>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</si>
  <si>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</si>
  <si>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</si>
  <si>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</si>
  <si>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</si>
  <si>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</si>
  <si>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</si>
  <si>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</si>
  <si>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</si>
  <si>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</si>
  <si>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</si>
  <si>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</si>
  <si>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</si>
  <si>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</si>
  <si>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</si>
  <si>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</si>
  <si>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</si>
  <si>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</si>
  <si>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</si>
  <si>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</si>
  <si>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</si>
  <si>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</si>
  <si>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</si>
  <si>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</si>
  <si>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</si>
  <si>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</si>
  <si>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</si>
  <si>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</si>
  <si>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</si>
  <si>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</si>
  <si>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</si>
  <si>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</si>
  <si>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</si>
  <si>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</si>
  <si>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</si>
  <si>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</si>
  <si>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</si>
  <si>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</si>
  <si>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</si>
  <si>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</si>
  <si>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</si>
  <si>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</si>
  <si>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</si>
  <si>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</si>
  <si>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</si>
  <si>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</si>
  <si>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</si>
  <si>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</si>
  <si>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</si>
  <si>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</si>
  <si>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</si>
  <si>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</si>
  <si>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</si>
  <si>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</si>
  <si>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</si>
  <si>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</si>
  <si>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</si>
  <si>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</si>
  <si>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</si>
  <si>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</si>
  <si>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</si>
  <si>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</si>
  <si>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</si>
  <si>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</si>
  <si>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</si>
  <si>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</si>
  <si>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</si>
  <si>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</si>
  <si>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</si>
  <si>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</si>
  <si>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</si>
  <si>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</si>
  <si>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</si>
  <si>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</si>
  <si>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</si>
  <si>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</si>
  <si>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</si>
  <si>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</si>
  <si>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</si>
  <si>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</si>
  <si>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</si>
  <si>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</si>
  <si>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</si>
  <si>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</si>
  <si>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</si>
  <si>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</si>
  <si>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</si>
  <si>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</si>
  <si>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</si>
  <si>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</si>
  <si>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</si>
  <si>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</si>
  <si>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</si>
  <si>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</si>
  <si>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</si>
  <si>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</si>
  <si>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</si>
  <si>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</si>
  <si>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</si>
  <si>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</si>
  <si>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</si>
  <si>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</si>
  <si>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</si>
  <si>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</si>
  <si>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</si>
  <si>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</si>
  <si>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</si>
  <si>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</si>
  <si>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</si>
  <si>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</si>
  <si>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</si>
  <si>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</si>
  <si>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</si>
  <si>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</si>
  <si>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</si>
  <si>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</si>
  <si>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</si>
  <si>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</si>
  <si>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</si>
  <si>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</si>
  <si>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</si>
  <si>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</si>
  <si>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</si>
  <si>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</si>
  <si>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</si>
  <si>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</si>
  <si>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</si>
  <si>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</si>
  <si>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</si>
  <si>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</si>
  <si>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</si>
  <si>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</si>
  <si>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</si>
  <si>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</si>
  <si>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</si>
  <si>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</si>
  <si>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</si>
  <si>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</si>
  <si>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</si>
  <si>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</si>
  <si>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</si>
  <si>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</si>
  <si>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</si>
  <si>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</si>
  <si>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</si>
  <si>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</si>
  <si>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</si>
  <si>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</si>
  <si>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</si>
  <si>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</si>
  <si>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</si>
  <si>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</si>
  <si>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</si>
  <si>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</si>
  <si>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</si>
  <si>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</si>
  <si>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</si>
  <si>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</si>
  <si>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</si>
  <si>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</si>
  <si>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</si>
  <si>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</si>
  <si>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</si>
  <si>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</si>
  <si>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</si>
  <si>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</si>
  <si>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</si>
  <si>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</si>
  <si>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</si>
  <si>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</si>
  <si>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</si>
  <si>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</si>
  <si>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</si>
  <si>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</si>
  <si>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</si>
  <si>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</si>
  <si>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</si>
  <si>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</si>
  <si>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</si>
  <si>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</si>
  <si>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</si>
  <si>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</si>
  <si>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</si>
  <si>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</si>
  <si>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</si>
  <si>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</si>
  <si>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</si>
  <si>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</si>
  <si>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</si>
  <si>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</si>
  <si>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</si>
  <si>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</si>
  <si>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</si>
  <si>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</si>
  <si>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</si>
  <si>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</si>
  <si>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</si>
  <si>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</si>
  <si>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</si>
  <si>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</si>
  <si>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</si>
  <si>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</si>
  <si>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</si>
  <si>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</si>
  <si>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</si>
  <si>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</si>
  <si>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</si>
  <si>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</si>
  <si>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</si>
  <si>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</si>
  <si>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</si>
  <si>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</si>
  <si>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</si>
  <si>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</si>
  <si>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</si>
  <si>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</si>
  <si>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</si>
  <si>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</si>
  <si>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</si>
  <si>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</si>
  <si>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</si>
  <si>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</si>
  <si>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</si>
  <si>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</si>
  <si>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</si>
  <si>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</si>
  <si>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</si>
  <si>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</si>
  <si>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</si>
  <si>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</si>
  <si>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</si>
  <si>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</si>
  <si>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</si>
  <si>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</si>
  <si>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</si>
  <si>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</si>
  <si>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</si>
  <si>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</si>
  <si>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</si>
  <si>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</si>
  <si>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</si>
  <si>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</si>
  <si>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</si>
  <si>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</si>
  <si>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</si>
  <si>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</si>
  <si>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</si>
  <si>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</si>
  <si>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</si>
  <si>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</si>
  <si>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</si>
  <si>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</si>
  <si>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</si>
  <si>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</si>
  <si>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</si>
  <si>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</si>
  <si>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</si>
  <si>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</si>
  <si>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</si>
  <si>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</si>
  <si>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</si>
  <si>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</si>
  <si>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</si>
  <si>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</si>
  <si>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</si>
  <si>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</si>
  <si>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</si>
  <si>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</si>
  <si>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</si>
  <si>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</si>
  <si>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</si>
  <si>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</si>
  <si>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</si>
  <si>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</si>
  <si>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</si>
  <si>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</si>
  <si>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</si>
  <si>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</si>
  <si>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</si>
  <si>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</si>
  <si>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</si>
  <si>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</si>
  <si>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</si>
  <si>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</si>
  <si>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</si>
  <si>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</si>
  <si>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</si>
  <si>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</si>
  <si>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</si>
  <si>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</si>
  <si>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</si>
  <si>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</si>
  <si>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</si>
  <si>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</si>
  <si>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</si>
  <si>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</si>
  <si>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</si>
  <si>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</si>
  <si>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</si>
  <si>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</si>
  <si>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</si>
  <si>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</si>
  <si>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</si>
  <si>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</si>
  <si>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</si>
  <si>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</si>
  <si>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</si>
  <si>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</si>
  <si>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</si>
  <si>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</si>
  <si>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</si>
  <si>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</si>
  <si>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</si>
  <si>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</si>
  <si>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</si>
  <si>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</si>
  <si>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</si>
  <si>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</si>
  <si>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</si>
  <si>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</si>
  <si>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</si>
  <si>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</si>
  <si>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</si>
  <si>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</si>
  <si>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</si>
  <si>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</si>
  <si>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</si>
  <si>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</si>
  <si>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</si>
  <si>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</si>
  <si>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</si>
  <si>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</si>
  <si>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</si>
  <si>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</si>
  <si>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</si>
  <si>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</si>
  <si>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</si>
  <si>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</si>
  <si>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</si>
  <si>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</si>
  <si>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</si>
  <si>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</si>
  <si>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</si>
  <si>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</si>
  <si>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</si>
  <si>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</si>
  <si>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</si>
  <si>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</si>
  <si>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</si>
  <si>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</si>
  <si>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</si>
  <si>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</si>
  <si>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</si>
  <si>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</si>
  <si>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</si>
  <si>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</si>
  <si>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</si>
  <si>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</si>
  <si>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</si>
  <si>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</si>
  <si>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</si>
  <si>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</si>
  <si>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</si>
  <si>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</si>
  <si>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</si>
  <si>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</si>
  <si>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</si>
  <si>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</si>
  <si>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</si>
  <si>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</si>
  <si>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</si>
  <si>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</si>
  <si>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</si>
  <si>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</si>
  <si>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</si>
  <si>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</si>
  <si>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</si>
  <si>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</si>
  <si>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</si>
  <si>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</si>
  <si>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</si>
  <si>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</si>
  <si>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</si>
  <si>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</si>
  <si>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</si>
  <si>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</si>
  <si>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</si>
  <si>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</si>
  <si>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</si>
  <si>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</si>
  <si>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</si>
  <si>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</si>
  <si>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</si>
  <si>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</si>
  <si>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</si>
  <si>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</si>
  <si>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</si>
  <si>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</si>
  <si>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</si>
  <si>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</si>
  <si>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</si>
  <si>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</si>
  <si>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</si>
  <si>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</si>
  <si>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</si>
  <si>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</si>
  <si>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</si>
  <si>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</si>
  <si>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</si>
  <si>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</si>
  <si>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</si>
  <si>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</si>
  <si>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</si>
  <si>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</si>
  <si>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</si>
  <si>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</si>
  <si>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</si>
  <si>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</si>
  <si>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</si>
  <si>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</si>
  <si>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</si>
  <si>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</si>
  <si>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</si>
  <si>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</si>
  <si>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</si>
  <si>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</si>
  <si>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</si>
  <si>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</si>
  <si>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</si>
  <si>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</si>
  <si>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</si>
  <si>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</si>
  <si>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</si>
  <si>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</si>
  <si>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</si>
  <si>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</si>
  <si>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</si>
  <si>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</si>
  <si>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</si>
  <si>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</si>
  <si>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</si>
  <si>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</si>
  <si>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</si>
  <si>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</si>
  <si>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</si>
  <si>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</si>
  <si>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</si>
  <si>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</si>
  <si>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</si>
  <si>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</si>
  <si>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</si>
  <si>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</si>
  <si>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</si>
  <si>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</si>
  <si>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</si>
  <si>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</si>
  <si>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</si>
  <si>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</si>
  <si>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</si>
  <si>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</si>
  <si>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</si>
  <si>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</si>
  <si>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</si>
  <si>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</si>
  <si>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</si>
  <si>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</si>
  <si>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</si>
  <si>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</si>
  <si>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</si>
  <si>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</si>
  <si>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</si>
  <si>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</si>
  <si>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</si>
  <si>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</si>
  <si>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</si>
  <si>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</si>
  <si>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</si>
  <si>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</si>
  <si>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</si>
  <si>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</si>
  <si>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</si>
  <si>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</si>
  <si>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</si>
  <si>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</si>
  <si>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</si>
  <si>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</si>
  <si>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</si>
  <si>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</si>
  <si>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</si>
  <si>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</si>
  <si>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</si>
  <si>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</si>
  <si>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</si>
  <si>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</si>
  <si>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</si>
  <si>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</si>
  <si>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</si>
  <si>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</si>
  <si>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</si>
  <si>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</si>
  <si>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</si>
  <si>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</si>
  <si>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</si>
  <si>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</si>
  <si>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</si>
  <si>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</si>
  <si>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</si>
  <si>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</si>
  <si>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</si>
  <si>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</si>
  <si>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</si>
  <si>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</si>
  <si>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</si>
  <si>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</si>
  <si>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</si>
  <si>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</si>
  <si>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</si>
  <si>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</si>
  <si>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</si>
  <si>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</si>
  <si>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</si>
  <si>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</si>
  <si>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</si>
  <si>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</si>
  <si>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</si>
  <si>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</si>
  <si>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</si>
  <si>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</si>
  <si>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</si>
  <si>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</si>
  <si>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</si>
  <si>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</si>
  <si>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</si>
  <si>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</si>
  <si>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</si>
  <si>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</si>
  <si>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</si>
  <si>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</si>
  <si>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</si>
  <si>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</si>
  <si>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</si>
  <si>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</si>
  <si>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</si>
  <si>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</si>
  <si>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</si>
  <si>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</si>
  <si>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</si>
  <si>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</si>
  <si>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</si>
  <si>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</si>
  <si>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</si>
  <si>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</si>
  <si>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</si>
  <si>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</si>
  <si>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</si>
  <si>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</si>
  <si>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</si>
  <si>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</si>
  <si>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</si>
  <si>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</si>
  <si>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</si>
  <si>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</si>
  <si>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</si>
  <si>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</si>
  <si>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</si>
  <si>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</si>
  <si>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</si>
  <si>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</si>
  <si>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</si>
  <si>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</si>
  <si>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</si>
  <si>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</si>
  <si>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</si>
  <si>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</si>
  <si>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</si>
  <si>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</si>
  <si>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</si>
  <si>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</si>
  <si>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</si>
  <si>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</si>
  <si>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</si>
  <si>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</si>
  <si>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</si>
  <si>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</si>
  <si>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</si>
  <si>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</si>
  <si>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</si>
  <si>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</si>
  <si>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</si>
  <si>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</si>
  <si>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</si>
  <si>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</si>
  <si>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</si>
  <si>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</si>
  <si>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</si>
  <si>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</si>
  <si>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</si>
  <si>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</si>
  <si>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</si>
  <si>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</si>
  <si>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</si>
  <si>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</si>
  <si>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</si>
  <si>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</si>
  <si>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</si>
  <si>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</si>
  <si>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</si>
  <si>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</si>
  <si>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</si>
  <si>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</si>
  <si>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</si>
  <si>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</si>
  <si>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</si>
  <si>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</si>
  <si>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</si>
  <si>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</si>
  <si>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</si>
  <si>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</si>
  <si>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</si>
  <si>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</si>
  <si>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</si>
  <si>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</si>
  <si>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</si>
  <si>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</si>
  <si>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</si>
  <si>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</si>
  <si>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</si>
  <si>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</si>
  <si>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</si>
  <si>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</si>
  <si>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</si>
  <si>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</si>
  <si>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</si>
  <si>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</si>
  <si>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</si>
  <si>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</si>
  <si>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</si>
  <si>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</si>
  <si>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</si>
  <si>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</si>
  <si>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</si>
  <si>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</si>
  <si>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</si>
  <si>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</si>
  <si>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</si>
  <si>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</si>
  <si>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</si>
  <si>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</si>
  <si>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</si>
  <si>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</si>
  <si>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</si>
  <si>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</si>
  <si>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</si>
  <si>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</si>
  <si>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</si>
  <si>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</si>
  <si>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</si>
  <si>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</si>
  <si>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</si>
  <si>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</si>
  <si>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</si>
  <si>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</si>
  <si>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</si>
  <si>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</si>
  <si>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</si>
  <si>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</si>
  <si>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</si>
  <si>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</si>
  <si>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</si>
  <si>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</si>
  <si>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</si>
  <si>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</si>
  <si>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</si>
  <si>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</si>
  <si>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</si>
  <si>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</si>
  <si>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</si>
  <si>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</si>
  <si>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</si>
  <si>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</si>
  <si>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</si>
  <si>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</si>
  <si>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</si>
  <si>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</si>
  <si>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</si>
  <si>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</si>
  <si>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</si>
  <si>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</si>
  <si>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</si>
  <si>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</si>
  <si>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</si>
  <si>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</si>
  <si>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</si>
  <si>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</si>
  <si>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</si>
  <si>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</si>
  <si>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</si>
  <si>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</si>
  <si>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</si>
  <si>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</si>
  <si>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</si>
  <si>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</si>
  <si>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</si>
  <si>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</si>
  <si>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</si>
  <si>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</si>
  <si>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</si>
  <si>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</si>
  <si>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</si>
  <si>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</si>
  <si>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</si>
  <si>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</si>
  <si>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</si>
  <si>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</si>
  <si>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</si>
  <si>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</si>
  <si>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</si>
  <si>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</si>
  <si>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</si>
  <si>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</si>
  <si>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</si>
  <si>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</si>
  <si>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</si>
  <si>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</si>
  <si>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</si>
  <si>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</si>
  <si>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</si>
  <si>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</si>
  <si>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</si>
  <si>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</si>
  <si>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</si>
  <si>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</si>
  <si>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</si>
  <si>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</si>
  <si>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</si>
  <si>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</si>
  <si>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</si>
  <si>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</si>
  <si>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</si>
  <si>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</si>
  <si>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</si>
  <si>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</si>
  <si>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</si>
  <si>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</si>
  <si>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</si>
  <si>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</si>
  <si>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</si>
  <si>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</si>
  <si>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</si>
  <si>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</si>
  <si>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</si>
  <si>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</si>
  <si>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</si>
  <si>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</si>
  <si>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</si>
  <si>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</si>
  <si>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</si>
  <si>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</si>
  <si>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</si>
  <si>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</si>
  <si>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</si>
  <si>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</si>
  <si>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</si>
  <si>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</si>
  <si>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</si>
  <si>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</si>
  <si>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</si>
  <si>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</si>
  <si>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</si>
  <si>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</si>
  <si>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</si>
  <si>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</si>
  <si>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</si>
  <si>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</si>
  <si>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</si>
  <si>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</si>
  <si>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</si>
  <si>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</si>
  <si>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</si>
  <si>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</si>
  <si>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</si>
  <si>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</si>
  <si>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</si>
  <si>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</si>
  <si>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</si>
  <si>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</si>
  <si>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</si>
  <si>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</si>
  <si>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</si>
  <si>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</si>
  <si>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</si>
  <si>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</si>
  <si>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</si>
  <si>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</si>
  <si>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</si>
  <si>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</si>
  <si>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</si>
  <si>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</si>
  <si>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</si>
  <si>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</si>
  <si>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</si>
  <si>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</si>
  <si>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</si>
  <si>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</si>
  <si>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</si>
  <si>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</si>
  <si>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</si>
  <si>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</si>
  <si>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</si>
  <si>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</si>
  <si>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</si>
  <si>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</si>
  <si>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</si>
  <si>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</si>
  <si>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</si>
  <si>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</si>
  <si>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</si>
  <si>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</si>
  <si>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</si>
  <si>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</si>
  <si>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</si>
  <si>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</si>
  <si>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</si>
  <si>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</si>
  <si>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</si>
  <si>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</si>
  <si>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</si>
  <si>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</si>
  <si>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</si>
  <si>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</si>
  <si>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</si>
  <si>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</si>
  <si>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</si>
  <si>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</si>
  <si>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</si>
  <si>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</si>
  <si>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</si>
  <si>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</si>
  <si>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</si>
  <si>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</si>
  <si>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</si>
  <si>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</si>
  <si>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</si>
  <si>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</si>
  <si>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</si>
  <si>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</si>
  <si>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</si>
  <si>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</si>
  <si>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</si>
  <si>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</si>
  <si>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</si>
  <si>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</si>
  <si>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</si>
  <si>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</si>
  <si>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</si>
  <si>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</si>
  <si>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</si>
  <si>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</si>
  <si>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</si>
  <si>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</si>
  <si>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</si>
  <si>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</si>
  <si>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</si>
  <si>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</si>
  <si>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</si>
  <si>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</si>
  <si>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</si>
  <si>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</si>
  <si>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</si>
  <si>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</si>
  <si>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</si>
  <si>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</si>
  <si>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</si>
  <si>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</si>
  <si>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</si>
  <si>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</si>
  <si>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</si>
  <si>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</si>
  <si>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</si>
  <si>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</si>
  <si>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</si>
  <si>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</si>
  <si>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</si>
  <si>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</si>
  <si>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</si>
  <si>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</si>
  <si>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</si>
  <si>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</si>
  <si>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</si>
  <si>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</si>
  <si>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</si>
  <si>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</si>
  <si>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</si>
  <si>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</si>
  <si>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</si>
  <si>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</si>
  <si>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</si>
  <si>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</si>
  <si>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</si>
  <si>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</si>
  <si>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</si>
  <si>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</si>
  <si>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</si>
  <si>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</si>
  <si>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</si>
  <si>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</si>
  <si>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</si>
  <si>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</si>
  <si>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</si>
  <si>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</si>
  <si>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</si>
  <si>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</si>
  <si>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</si>
  <si>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</si>
  <si>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</si>
  <si>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</si>
  <si>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</si>
  <si>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</si>
  <si>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</si>
  <si>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</si>
  <si>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</si>
  <si>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</si>
  <si>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</si>
  <si>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</si>
  <si>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</si>
  <si>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</si>
  <si>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</si>
  <si>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</si>
  <si>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</si>
  <si>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</si>
  <si>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</si>
  <si>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</si>
  <si>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</si>
  <si>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</si>
  <si>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</si>
  <si>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</si>
  <si>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</si>
  <si>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</si>
  <si>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</si>
  <si>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</si>
  <si>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</si>
  <si>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</si>
  <si>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</si>
  <si>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</si>
  <si>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</si>
  <si>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</si>
  <si>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</si>
  <si>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</si>
  <si>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</si>
  <si>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</si>
  <si>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</si>
  <si>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</si>
  <si>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</si>
  <si>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</si>
  <si>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</si>
  <si>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</si>
  <si>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</si>
  <si>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</si>
  <si>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</si>
  <si>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</si>
  <si>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</si>
  <si>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</si>
  <si>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</si>
  <si>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</si>
  <si>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</si>
  <si>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</si>
  <si>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</si>
  <si>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</si>
  <si>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</si>
  <si>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</si>
  <si>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</si>
  <si>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</si>
  <si>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</si>
  <si>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</si>
  <si>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</si>
  <si>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</si>
  <si>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</si>
  <si>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</si>
  <si>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</si>
  <si>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</si>
  <si>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</si>
  <si>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</si>
  <si>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</si>
  <si>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</si>
  <si>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</si>
  <si>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</si>
  <si>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</si>
  <si>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</si>
  <si>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</si>
  <si>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</si>
  <si>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</si>
  <si>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</si>
  <si>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</si>
  <si>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</si>
  <si>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</si>
  <si>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</si>
  <si>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</si>
  <si>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</si>
  <si>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</si>
  <si>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</si>
  <si>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</si>
  <si>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</si>
  <si>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</si>
  <si>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</si>
  <si>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</si>
  <si>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</si>
  <si>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</si>
  <si>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</si>
  <si>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</si>
  <si>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</si>
  <si>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</si>
  <si>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</si>
  <si>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</si>
  <si>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</si>
  <si>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</si>
  <si>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</si>
  <si>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</si>
  <si>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</si>
  <si>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</si>
  <si>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</si>
  <si>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</si>
  <si>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</si>
  <si>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</si>
  <si>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</si>
  <si>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</si>
  <si>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</si>
  <si>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</si>
  <si>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</si>
  <si>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</si>
  <si>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</si>
  <si>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</si>
  <si>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</si>
  <si>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</si>
  <si>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</si>
  <si>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</si>
  <si>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</si>
  <si>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</si>
  <si>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</si>
  <si>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</si>
  <si>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</si>
  <si>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</si>
  <si>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</si>
  <si>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</si>
  <si>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</si>
  <si>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</si>
  <si>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</si>
  <si>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</si>
  <si>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</si>
  <si>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</si>
  <si>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</si>
  <si>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</si>
  <si>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</si>
  <si>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</si>
  <si>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</si>
  <si>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</si>
  <si>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</si>
  <si>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</si>
  <si>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</si>
  <si>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</si>
  <si>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</si>
  <si>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</si>
  <si>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</si>
  <si>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</si>
  <si>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</si>
  <si>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</si>
  <si>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</si>
  <si>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</si>
  <si>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</si>
  <si>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</si>
  <si>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</si>
  <si>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</si>
  <si>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</si>
  <si>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</si>
  <si>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</si>
  <si>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</si>
  <si>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</si>
  <si>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</si>
  <si>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</si>
  <si>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</si>
  <si>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</si>
  <si>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</si>
  <si>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</si>
  <si>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</si>
  <si>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</si>
  <si>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</si>
  <si>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</si>
  <si>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</si>
  <si>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</si>
  <si>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</si>
  <si>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</si>
  <si>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</si>
  <si>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</si>
  <si>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</si>
  <si>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</si>
  <si>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</si>
  <si>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</si>
  <si>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</si>
  <si>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</si>
  <si>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</si>
  <si>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</si>
  <si>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</si>
  <si>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</si>
  <si>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</si>
  <si>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</si>
  <si>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</si>
  <si>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</si>
  <si>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</si>
  <si>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</si>
  <si>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</si>
  <si>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</si>
  <si>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</si>
  <si>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</si>
  <si>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</si>
  <si>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</si>
  <si>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</si>
  <si>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</si>
  <si>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</si>
  <si>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</si>
  <si>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</si>
  <si>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</si>
  <si>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</si>
  <si>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</si>
  <si>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</si>
  <si>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</si>
  <si>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</si>
  <si>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</si>
  <si>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</si>
  <si>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</si>
  <si>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</si>
  <si>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</si>
  <si>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</si>
  <si>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</si>
  <si>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</si>
  <si>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</si>
  <si>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</si>
  <si>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</si>
  <si>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</si>
  <si>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</si>
  <si>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</si>
  <si>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</si>
  <si>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</si>
  <si>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</si>
  <si>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</si>
  <si>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</si>
  <si>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</si>
  <si>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</si>
  <si>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</si>
  <si>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</si>
  <si>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</si>
  <si>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</si>
  <si>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</si>
  <si>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</si>
  <si>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</si>
  <si>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</si>
  <si>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</si>
  <si>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</si>
  <si>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</si>
  <si>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</si>
  <si>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</si>
  <si>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</si>
  <si>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</si>
  <si>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</si>
  <si>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</si>
  <si>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</si>
  <si>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</si>
  <si>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</si>
  <si>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</si>
  <si>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</si>
  <si>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</si>
  <si>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</si>
  <si>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</si>
  <si>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</si>
  <si>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</si>
  <si>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</si>
  <si>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</si>
  <si>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</si>
  <si>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</si>
  <si>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</si>
  <si>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</si>
  <si>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</si>
  <si>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</si>
  <si>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</si>
  <si>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</si>
  <si>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</si>
  <si>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</si>
  <si>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</si>
  <si>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</si>
  <si>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</si>
  <si>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</si>
  <si>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</si>
  <si>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</si>
  <si>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</si>
  <si>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</si>
  <si>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</si>
  <si>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</si>
  <si>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</si>
  <si>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</si>
  <si>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</si>
  <si>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</si>
  <si>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</si>
  <si>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</si>
  <si>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</si>
  <si>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</si>
  <si>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</si>
  <si>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</si>
  <si>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</si>
  <si>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</si>
  <si>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</si>
  <si>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</si>
  <si>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</si>
  <si>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</si>
  <si>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</si>
  <si>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</si>
  <si>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</si>
  <si>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</si>
  <si>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</si>
  <si>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</si>
  <si>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</si>
  <si>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</si>
  <si>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</si>
  <si>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</si>
  <si>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</si>
  <si>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</si>
  <si>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</si>
  <si>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</si>
  <si>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</si>
  <si>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</si>
  <si>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</si>
  <si>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</si>
  <si>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</si>
  <si>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</si>
  <si>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</si>
  <si>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</si>
  <si>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</si>
  <si>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</si>
  <si>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</si>
  <si>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</si>
  <si>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</si>
  <si>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</si>
  <si>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</si>
  <si>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</si>
  <si>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</si>
  <si>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</si>
  <si>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</si>
  <si>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</si>
  <si>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</si>
  <si>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</si>
  <si>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</si>
  <si>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</si>
  <si>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</si>
  <si>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</si>
  <si>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</si>
  <si>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</si>
  <si>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</si>
  <si>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</si>
  <si>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</si>
  <si>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</si>
  <si>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</si>
  <si>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</si>
  <si>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</si>
  <si>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</si>
  <si>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</si>
  <si>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</si>
  <si>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</si>
  <si>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</si>
  <si>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</si>
  <si>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</si>
  <si>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</si>
  <si>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</si>
  <si>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</si>
  <si>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</si>
  <si>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</si>
  <si>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</si>
  <si>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</si>
  <si>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</si>
  <si>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</si>
  <si>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</si>
  <si>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</si>
  <si>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</si>
  <si>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</si>
  <si>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</si>
  <si>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</si>
  <si>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</si>
  <si>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</si>
  <si>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</si>
  <si>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</si>
  <si>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</si>
  <si>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</si>
  <si>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</si>
  <si>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</si>
  <si>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</si>
  <si>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</si>
  <si>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</si>
  <si>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</si>
  <si>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</si>
  <si>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</si>
  <si>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</si>
  <si>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</si>
  <si>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</si>
  <si>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</si>
  <si>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</si>
  <si>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</si>
  <si>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</si>
  <si>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</si>
  <si>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</si>
  <si>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</si>
  <si>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</si>
  <si>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</si>
  <si>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</si>
  <si>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</si>
  <si>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</si>
  <si>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</si>
  <si>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</si>
  <si>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</si>
  <si>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</si>
  <si>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</si>
  <si>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</si>
  <si>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</si>
  <si>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</si>
  <si>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</si>
  <si>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</si>
  <si>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</si>
  <si>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</si>
  <si>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</si>
  <si>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</si>
  <si>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</si>
  <si>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</si>
  <si>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</si>
  <si>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</si>
  <si>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</si>
  <si>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</si>
  <si>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</si>
  <si>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</si>
  <si>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</si>
  <si>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</si>
  <si>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</si>
  <si>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</si>
  <si>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</si>
  <si>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</si>
  <si>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</si>
  <si>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</si>
  <si>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</si>
  <si>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</si>
  <si>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</si>
  <si>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</si>
  <si>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</si>
  <si>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</si>
  <si>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</si>
  <si>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</si>
  <si>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</si>
  <si>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</si>
  <si>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</si>
  <si>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</si>
  <si>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</si>
  <si>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</si>
  <si>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</si>
  <si>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</si>
  <si>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</si>
  <si>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</si>
  <si>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</si>
  <si>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</si>
  <si>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</si>
  <si>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</si>
  <si>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</si>
  <si>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</si>
  <si>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</si>
  <si>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</si>
  <si>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</si>
  <si>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</si>
  <si>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</si>
  <si>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</si>
  <si>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</si>
  <si>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</si>
  <si>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</si>
  <si>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</si>
  <si>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</si>
  <si>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</si>
  <si>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</si>
  <si>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</si>
  <si>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</si>
  <si>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</si>
  <si>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</si>
  <si>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</si>
  <si>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</si>
  <si>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</si>
  <si>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</si>
  <si>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</si>
  <si>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</si>
  <si>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</si>
  <si>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</si>
  <si>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</si>
  <si>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</si>
  <si>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</si>
  <si>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</si>
  <si>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</si>
  <si>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</si>
  <si>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</si>
  <si>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</si>
  <si>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</si>
  <si>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</si>
  <si>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</si>
  <si>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</si>
  <si>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</si>
  <si>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</si>
  <si>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</si>
  <si>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</si>
  <si>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</si>
  <si>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</si>
  <si>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</si>
  <si>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</si>
  <si>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</si>
  <si>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</si>
  <si>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</si>
  <si>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</si>
  <si>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</si>
  <si>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</si>
  <si>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</si>
  <si>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</si>
  <si>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</si>
  <si>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</si>
  <si>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</si>
  <si>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</si>
  <si>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</si>
  <si>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</si>
  <si>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</si>
  <si>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</si>
  <si>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</si>
  <si>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</si>
  <si>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</si>
  <si>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</si>
  <si>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</si>
  <si>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</si>
  <si>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</si>
  <si>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</si>
  <si>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</si>
  <si>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</si>
  <si>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</si>
  <si>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</si>
  <si>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</si>
  <si>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</si>
  <si>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</si>
  <si>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</si>
  <si>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</si>
  <si>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</si>
  <si>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</si>
  <si>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</si>
  <si>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</si>
  <si>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</si>
  <si>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</si>
  <si>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</si>
  <si>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</si>
  <si>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</si>
  <si>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</si>
  <si>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</si>
  <si>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</si>
  <si>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</si>
  <si>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</si>
  <si>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</si>
  <si>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</si>
  <si>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</si>
  <si>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</si>
  <si>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</si>
  <si>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</si>
  <si>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</si>
  <si>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</si>
  <si>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</si>
  <si>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</si>
  <si>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</si>
  <si>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</si>
  <si>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</si>
  <si>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</si>
  <si>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</si>
  <si>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</si>
  <si>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</si>
  <si>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</si>
  <si>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</si>
  <si>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</si>
  <si>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</si>
  <si>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</si>
  <si>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</si>
  <si>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</si>
  <si>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</si>
  <si>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</si>
  <si>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</si>
  <si>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</si>
  <si>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</si>
  <si>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</si>
  <si>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</si>
  <si>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</si>
  <si>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</si>
  <si>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</si>
  <si>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</si>
  <si>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</si>
  <si>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</si>
  <si>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</si>
  <si>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</si>
  <si>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</si>
  <si>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</si>
  <si>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</si>
  <si>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</si>
  <si>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</si>
  <si>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</si>
  <si>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</si>
  <si>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</si>
  <si>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</si>
  <si>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</si>
  <si>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</si>
  <si>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</si>
  <si>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</si>
  <si>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</si>
  <si>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</si>
  <si>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</si>
  <si>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</si>
  <si>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</si>
  <si>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</si>
  <si>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</si>
  <si>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</si>
  <si>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</si>
  <si>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</si>
  <si>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</si>
  <si>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</si>
  <si>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</si>
  <si>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</si>
  <si>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</si>
  <si>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</si>
  <si>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</si>
  <si>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</si>
  <si>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</si>
  <si>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</si>
  <si>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</si>
  <si>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</si>
  <si>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</si>
  <si>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</si>
  <si>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</si>
  <si>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</si>
  <si>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</si>
  <si>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</si>
  <si>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</si>
  <si>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</si>
  <si>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</si>
  <si>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</si>
  <si>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</si>
  <si>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</si>
  <si>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</si>
  <si>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</si>
  <si>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</si>
  <si>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</si>
  <si>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</si>
  <si>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</si>
  <si>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</si>
  <si>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</si>
  <si>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</si>
  <si>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</si>
  <si>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</si>
  <si>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</si>
  <si>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</si>
  <si>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</si>
  <si>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</si>
  <si>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</si>
  <si>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</si>
  <si>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</si>
  <si>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</si>
  <si>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</si>
  <si>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</si>
  <si>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</si>
  <si>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</si>
  <si>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</si>
  <si>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</si>
  <si>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</si>
  <si>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</si>
  <si>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</si>
  <si>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</si>
  <si>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</si>
  <si>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</si>
  <si>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</si>
  <si>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</si>
  <si>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</si>
  <si>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</si>
  <si>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</si>
  <si>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</si>
  <si>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</si>
  <si>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</si>
  <si>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</si>
  <si>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</si>
  <si>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</si>
  <si>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</si>
  <si>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</si>
  <si>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</si>
  <si>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</si>
  <si>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</si>
  <si>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</si>
  <si>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</si>
  <si>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</si>
  <si>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</si>
  <si>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</si>
  <si>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</si>
  <si>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</si>
  <si>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</si>
  <si>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</si>
  <si>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</si>
  <si>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</si>
  <si>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</si>
  <si>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</si>
  <si>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</si>
  <si>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</si>
  <si>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</si>
  <si>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</si>
  <si>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</si>
  <si>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</si>
  <si>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</si>
  <si>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</si>
  <si>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</si>
  <si>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</si>
  <si>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</si>
  <si>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</si>
  <si>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</si>
  <si>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</si>
  <si>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</si>
  <si>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</si>
  <si>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</si>
  <si>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</si>
  <si>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</si>
  <si>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</si>
  <si>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</si>
  <si>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</si>
  <si>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</si>
  <si>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</si>
  <si>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</si>
  <si>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</si>
  <si>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</si>
  <si>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</si>
  <si>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</si>
  <si>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</si>
  <si>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</si>
  <si>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</si>
  <si>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</si>
  <si>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</si>
  <si>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</si>
  <si>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</si>
  <si>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</si>
  <si>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</si>
  <si>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</si>
  <si>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</si>
  <si>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</si>
  <si>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</si>
  <si>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</si>
  <si>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</si>
  <si>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</si>
  <si>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</si>
  <si>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</si>
  <si>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</si>
  <si>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</si>
  <si>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</si>
  <si>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</si>
  <si>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</si>
  <si>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</si>
  <si>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</si>
  <si>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</si>
  <si>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</si>
  <si>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</si>
  <si>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</si>
  <si>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</si>
  <si>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</si>
  <si>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</si>
  <si>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</si>
  <si>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</si>
  <si>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</si>
  <si>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</si>
  <si>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</si>
  <si>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</si>
  <si>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</si>
  <si>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</si>
  <si>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</si>
  <si>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</si>
  <si>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</si>
  <si>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</si>
  <si>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</si>
  <si>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</si>
  <si>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</si>
  <si>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</si>
  <si>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</si>
  <si>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</si>
  <si>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</si>
  <si>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</si>
  <si>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</si>
  <si>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</si>
  <si>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</si>
  <si>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</si>
  <si>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</si>
  <si>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</si>
  <si>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</si>
  <si>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</si>
  <si>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</si>
  <si>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</si>
  <si>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</si>
  <si>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</si>
  <si>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</si>
  <si>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</si>
  <si>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</si>
  <si>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</si>
  <si>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</si>
  <si>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</si>
  <si>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</si>
  <si>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</si>
  <si>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</si>
  <si>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</si>
  <si>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</si>
  <si>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</si>
  <si>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</si>
  <si>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</si>
  <si>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</si>
  <si>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</si>
  <si>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</si>
  <si>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</si>
  <si>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</si>
  <si>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</si>
  <si>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</si>
  <si>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</si>
  <si>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</si>
  <si>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</si>
  <si>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</si>
  <si>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</si>
  <si>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</si>
  <si>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</si>
  <si>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</si>
  <si>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</si>
  <si>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</si>
  <si>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</si>
  <si>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</si>
  <si>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</si>
  <si>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</si>
  <si>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</si>
  <si>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</si>
  <si>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</si>
  <si>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</si>
  <si>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</si>
  <si>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</si>
  <si>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</si>
  <si>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</si>
  <si>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</si>
  <si>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</si>
  <si>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</si>
  <si>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</si>
  <si>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</si>
  <si>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</si>
  <si>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</si>
  <si>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</si>
  <si>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</si>
  <si>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</si>
  <si>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</si>
  <si>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</si>
  <si>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</si>
  <si>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</si>
  <si>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</si>
  <si>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</si>
  <si>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</si>
  <si>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</si>
  <si>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</si>
  <si>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</si>
  <si>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</si>
  <si>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</si>
  <si>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</si>
  <si>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</si>
  <si>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</si>
  <si>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</si>
  <si>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</si>
  <si>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</si>
  <si>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</si>
  <si>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</si>
  <si>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</si>
  <si>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</si>
  <si>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</si>
  <si>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</si>
  <si>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</si>
  <si>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</si>
  <si>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</si>
  <si>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</si>
  <si>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</si>
  <si>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</si>
  <si>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</si>
  <si>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</si>
  <si>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</si>
  <si>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</si>
  <si>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</si>
  <si>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</si>
  <si>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</si>
  <si>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</si>
  <si>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</si>
  <si>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</si>
  <si>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</si>
  <si>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</si>
  <si>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</si>
  <si>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</si>
  <si>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</si>
  <si>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</si>
  <si>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</si>
  <si>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</si>
  <si>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</si>
  <si>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</si>
  <si>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</si>
  <si>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</si>
  <si>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</si>
  <si>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</si>
  <si>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</si>
  <si>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</si>
  <si>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</si>
  <si>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</si>
  <si>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</si>
  <si>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</si>
  <si>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</si>
  <si>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</si>
  <si>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</si>
  <si>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</si>
  <si>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</si>
  <si>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</si>
  <si>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</si>
  <si>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</si>
  <si>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</si>
  <si>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</si>
  <si>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</si>
  <si>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</si>
  <si>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</si>
  <si>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</si>
  <si>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</si>
  <si>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</si>
  <si>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</si>
  <si>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</si>
  <si>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</si>
  <si>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</si>
  <si>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</si>
  <si>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</si>
  <si>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</si>
  <si>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</si>
  <si>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</si>
  <si>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</si>
  <si>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</si>
  <si>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</si>
  <si>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</si>
  <si>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</si>
  <si>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</si>
  <si>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</si>
  <si>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</si>
  <si>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</si>
  <si>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</si>
  <si>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</si>
  <si>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</si>
  <si>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</si>
  <si>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</si>
  <si>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</si>
  <si>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</si>
  <si>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</si>
  <si>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</si>
  <si>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</si>
  <si>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</si>
  <si>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</si>
  <si>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</si>
  <si>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</si>
  <si>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</si>
  <si>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</si>
  <si>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</si>
  <si>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</si>
  <si>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</si>
  <si>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</si>
  <si>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</si>
  <si>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</si>
  <si>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</si>
  <si>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</si>
  <si>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</si>
  <si>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</si>
  <si>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</si>
  <si>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</si>
  <si>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</si>
  <si>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</si>
  <si>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</si>
  <si>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</si>
  <si>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</si>
  <si>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</si>
  <si>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</si>
  <si>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</si>
  <si>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</si>
  <si>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</si>
  <si>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</si>
  <si>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</si>
  <si>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</si>
  <si>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</si>
  <si>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</si>
  <si>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</si>
  <si>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</si>
  <si>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</si>
  <si>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</si>
  <si>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</si>
  <si>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</si>
  <si>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</si>
  <si>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</si>
  <si>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</si>
  <si>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</si>
  <si>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</si>
  <si>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</si>
  <si>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</si>
  <si>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</si>
  <si>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</si>
  <si>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</si>
  <si>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</si>
  <si>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</si>
  <si>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</si>
  <si>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</si>
  <si>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</si>
  <si>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</si>
  <si>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</si>
  <si>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</si>
  <si>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</si>
  <si>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</si>
  <si>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</si>
  <si>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</si>
  <si>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</si>
  <si>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</si>
  <si>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</si>
  <si>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</si>
  <si>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</si>
  <si>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</si>
  <si>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</si>
  <si>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</si>
  <si>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</si>
  <si>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</si>
  <si>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</si>
  <si>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</si>
  <si>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</si>
  <si>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</si>
  <si>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</si>
  <si>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</si>
  <si>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</si>
  <si>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</si>
  <si>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</si>
  <si>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</si>
  <si>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</si>
  <si>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</si>
  <si>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</si>
  <si>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</si>
  <si>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</si>
  <si>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</si>
  <si>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</si>
  <si>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</si>
  <si>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</si>
  <si>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</si>
  <si>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</si>
  <si>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</si>
  <si>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</si>
  <si>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</si>
  <si>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</si>
  <si>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</si>
  <si>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</si>
  <si>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</si>
  <si>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</si>
  <si>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</si>
  <si>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</si>
  <si>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</si>
  <si>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</si>
  <si>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</si>
  <si>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</si>
  <si>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</si>
  <si>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</si>
  <si>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</si>
  <si>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</si>
  <si>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</si>
  <si>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</si>
  <si>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</si>
  <si>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</si>
  <si>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</si>
  <si>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</si>
  <si>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</si>
  <si>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</si>
  <si>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</si>
  <si>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</si>
  <si>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</si>
  <si>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</si>
  <si>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</si>
  <si>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</si>
  <si>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</si>
  <si>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</si>
  <si>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</si>
  <si>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</si>
  <si>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</si>
  <si>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</si>
  <si>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</si>
  <si>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</si>
  <si>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</si>
  <si>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</si>
  <si>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</si>
  <si>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</si>
  <si>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</si>
  <si>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</si>
  <si>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</si>
  <si>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</si>
  <si>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</si>
  <si>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</si>
  <si>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</si>
  <si>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</si>
  <si>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</si>
  <si>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</si>
  <si>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</si>
  <si>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</si>
  <si>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</si>
  <si>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</si>
  <si>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</si>
  <si>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</si>
  <si>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</si>
  <si>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</si>
  <si>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</si>
  <si>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</si>
  <si>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</si>
  <si>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</si>
  <si>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</si>
  <si>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</si>
  <si>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</si>
  <si>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</si>
  <si>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</si>
  <si>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</si>
  <si>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</si>
  <si>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</si>
  <si>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</si>
  <si>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</si>
  <si>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</si>
  <si>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</si>
  <si>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</si>
  <si>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</si>
  <si>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</si>
  <si>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</si>
  <si>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</si>
  <si>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</si>
  <si>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</si>
  <si>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</si>
  <si>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</si>
  <si>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</si>
  <si>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</si>
  <si>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</si>
  <si>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</si>
  <si>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</si>
  <si>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</si>
  <si>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</si>
  <si>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</si>
  <si>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</si>
  <si>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</si>
  <si>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</si>
  <si>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</si>
  <si>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</si>
  <si>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</si>
  <si>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</si>
  <si>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</si>
  <si>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</si>
  <si>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</si>
  <si>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</si>
  <si>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</si>
  <si>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</si>
  <si>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</si>
  <si>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</si>
  <si>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</si>
  <si>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</si>
  <si>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</si>
  <si>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</si>
  <si>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</si>
  <si>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</si>
  <si>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</si>
  <si>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</si>
  <si>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</si>
  <si>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</si>
  <si>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</si>
  <si>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</si>
  <si>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</si>
  <si>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</si>
  <si>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</si>
  <si>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</si>
  <si>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</si>
  <si>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</si>
  <si>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</si>
  <si>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</si>
  <si>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</si>
  <si>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</si>
  <si>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</si>
  <si>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</si>
  <si>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</si>
  <si>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</si>
  <si>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</si>
  <si>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</si>
  <si>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</si>
  <si>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</si>
  <si>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</si>
  <si>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</si>
  <si>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</si>
  <si>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</si>
  <si>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</si>
  <si>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</si>
  <si>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</si>
  <si>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</si>
  <si>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</si>
  <si>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</si>
  <si>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</si>
  <si>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</si>
  <si>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</si>
  <si>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</si>
  <si>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</si>
  <si>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</si>
  <si>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</si>
  <si>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</si>
  <si>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</si>
  <si>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</si>
  <si>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</si>
  <si>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</si>
  <si>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</si>
  <si>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</si>
  <si>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</si>
  <si>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</si>
  <si>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</si>
  <si>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</si>
  <si>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</si>
  <si>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</si>
  <si>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</si>
  <si>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</si>
  <si>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</si>
  <si>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</si>
  <si>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</si>
  <si>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</si>
  <si>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</si>
  <si>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</si>
  <si>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</si>
  <si>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</si>
  <si>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</si>
  <si>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</si>
  <si>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</si>
  <si>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</si>
  <si>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</si>
  <si>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</si>
  <si>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</si>
  <si>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</si>
  <si>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</si>
  <si>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</si>
  <si>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</si>
  <si>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</si>
  <si>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</si>
  <si>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</si>
  <si>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</si>
  <si>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</si>
  <si>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</si>
  <si>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</si>
  <si>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</si>
  <si>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</si>
  <si>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</si>
  <si>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</si>
  <si>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</si>
  <si>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</si>
  <si>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</si>
  <si>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</si>
  <si>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</si>
  <si>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</si>
  <si>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</si>
  <si>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</si>
  <si>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</si>
  <si>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</si>
  <si>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</si>
  <si>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</si>
  <si>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</si>
  <si>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</si>
  <si>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</si>
  <si>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</si>
  <si>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</si>
  <si>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</si>
  <si>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</si>
  <si>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</si>
  <si>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</si>
  <si>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</si>
  <si>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</si>
  <si>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</si>
  <si>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</si>
  <si>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</si>
  <si>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</si>
  <si>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</si>
  <si>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</si>
  <si>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</si>
  <si>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</si>
  <si>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</si>
  <si>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</si>
  <si>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</si>
  <si>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</si>
  <si>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</si>
  <si>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</si>
  <si>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</si>
  <si>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</si>
  <si>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</si>
  <si>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</si>
  <si>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</si>
  <si>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</si>
  <si>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</si>
  <si>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</si>
  <si>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</si>
  <si>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</si>
  <si>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</si>
  <si>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</si>
  <si>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</si>
  <si>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</si>
  <si>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</si>
  <si>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</si>
  <si>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</si>
  <si>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</si>
  <si>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</si>
  <si>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</si>
  <si>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</si>
  <si>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</si>
  <si>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</si>
  <si>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</si>
  <si>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</si>
  <si>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</si>
  <si>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</si>
  <si>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</si>
  <si>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</si>
  <si>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</si>
  <si>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</si>
  <si>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</si>
  <si>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</si>
  <si>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</si>
  <si>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</si>
  <si>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</si>
  <si>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</si>
  <si>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</si>
  <si>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</si>
  <si>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</si>
  <si>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</si>
  <si>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</si>
  <si>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</si>
  <si>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</si>
  <si>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</si>
  <si>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</si>
  <si>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</si>
  <si>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</si>
  <si>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</si>
  <si>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</si>
  <si>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</si>
  <si>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</si>
  <si>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</si>
  <si>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</si>
  <si>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</si>
  <si>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</si>
  <si>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</si>
  <si>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</si>
  <si>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</si>
  <si>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</si>
  <si>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</si>
  <si>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</si>
  <si>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</si>
  <si>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</si>
  <si>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</si>
  <si>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</si>
  <si>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</si>
  <si>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</si>
  <si>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</si>
  <si>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</si>
  <si>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</si>
  <si>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</si>
  <si>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</si>
  <si>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</si>
  <si>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</si>
  <si>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</si>
  <si>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</si>
  <si>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</si>
  <si>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</si>
  <si>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</si>
  <si>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</si>
  <si>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</si>
  <si>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</si>
  <si>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</si>
  <si>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</si>
  <si>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</si>
  <si>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</si>
  <si>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</si>
  <si>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</si>
  <si>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</si>
  <si>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</si>
  <si>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</si>
  <si>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</si>
  <si>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</si>
  <si>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</si>
  <si>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</si>
  <si>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</si>
  <si>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</si>
  <si>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</si>
  <si>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</si>
  <si>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</si>
  <si>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</si>
  <si>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</si>
  <si>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</si>
  <si>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</si>
  <si>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</si>
  <si>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</si>
  <si>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</si>
  <si>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</si>
  <si>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</si>
  <si>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</si>
  <si>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</si>
  <si>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</si>
  <si>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</si>
  <si>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</si>
  <si>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</si>
  <si>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</si>
  <si>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</si>
  <si>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</si>
  <si>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</si>
  <si>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</si>
  <si>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</si>
  <si>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</si>
  <si>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</si>
  <si>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</si>
  <si>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</si>
  <si>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</si>
  <si>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</si>
  <si>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</si>
  <si>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</si>
  <si>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</si>
  <si>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</si>
  <si>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</si>
  <si>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</si>
  <si>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</si>
  <si>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</si>
  <si>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</si>
  <si>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</si>
  <si>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</si>
  <si>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</si>
  <si>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</si>
  <si>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</si>
  <si>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</si>
  <si>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</si>
  <si>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</si>
  <si>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</si>
  <si>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</si>
  <si>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</si>
  <si>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</si>
  <si>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</si>
  <si>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</si>
  <si>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</si>
  <si>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</si>
  <si>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</si>
  <si>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</si>
  <si>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</si>
  <si>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</si>
  <si>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</si>
  <si>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</si>
  <si>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</si>
  <si>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</si>
  <si>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</si>
  <si>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</si>
  <si>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</si>
  <si>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</si>
  <si>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</si>
  <si>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</si>
  <si>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</si>
  <si>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</si>
  <si>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</si>
  <si>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</si>
  <si>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</si>
  <si>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</si>
  <si>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</si>
  <si>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</si>
  <si>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</si>
  <si>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</si>
  <si>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</si>
  <si>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</si>
  <si>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</si>
  <si>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</si>
  <si>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</si>
  <si>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</si>
  <si>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</si>
  <si>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</si>
  <si>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</si>
  <si>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</si>
  <si>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</si>
  <si>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</si>
  <si>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</si>
  <si>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</si>
  <si>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</si>
  <si>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</si>
  <si>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</si>
  <si>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</si>
  <si>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</si>
  <si>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</si>
  <si>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</si>
  <si>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</si>
  <si>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</si>
  <si>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</si>
  <si>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</si>
  <si>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</si>
  <si>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</si>
  <si>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</si>
  <si>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</si>
  <si>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</si>
  <si>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</si>
  <si>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</si>
  <si>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</si>
  <si>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</si>
  <si>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</si>
  <si>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</si>
  <si>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</si>
  <si>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</si>
  <si>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</si>
  <si>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</si>
  <si>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</si>
  <si>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</si>
  <si>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</si>
  <si>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</si>
  <si>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</si>
  <si>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</si>
  <si>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</si>
  <si>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</si>
  <si>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</si>
  <si>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</si>
  <si>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</si>
  <si>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</si>
  <si>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</si>
  <si>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</si>
  <si>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</si>
  <si>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</si>
  <si>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</si>
  <si>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</si>
  <si>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</si>
  <si>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</si>
  <si>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</si>
  <si>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</si>
  <si>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</si>
  <si>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</si>
  <si>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</si>
  <si>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</si>
  <si>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</si>
  <si>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</si>
  <si>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</si>
  <si>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</si>
  <si>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</si>
  <si>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</si>
  <si>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</si>
  <si>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</si>
  <si>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</si>
  <si>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</si>
  <si>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</si>
  <si>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</si>
  <si>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</si>
  <si>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</si>
  <si>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</si>
  <si>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</si>
  <si>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</si>
  <si>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</si>
  <si>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</si>
  <si>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</si>
  <si>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</si>
  <si>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</si>
  <si>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</si>
  <si>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</si>
  <si>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</si>
  <si>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</si>
  <si>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</si>
  <si>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</si>
  <si>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</si>
  <si>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</si>
  <si>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</si>
  <si>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</si>
  <si>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</si>
  <si>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</si>
  <si>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</si>
  <si>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</si>
  <si>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</si>
  <si>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</si>
  <si>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</si>
  <si>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</si>
  <si>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</si>
  <si>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</si>
  <si>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</si>
  <si>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</si>
  <si>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</si>
  <si>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</si>
  <si>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</si>
  <si>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</si>
  <si>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</si>
  <si>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</si>
  <si>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</si>
  <si>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</si>
  <si>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</si>
  <si>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</si>
  <si>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</si>
  <si>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</si>
  <si>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</si>
  <si>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</si>
  <si>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</si>
  <si>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</si>
  <si>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</si>
  <si>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</si>
  <si>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</si>
  <si>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</si>
  <si>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</si>
  <si>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</si>
  <si>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</si>
  <si>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</si>
  <si>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</si>
  <si>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</si>
  <si>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</si>
  <si>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</si>
  <si>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</si>
  <si>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</si>
  <si>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</si>
  <si>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</si>
  <si>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</si>
  <si>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</si>
  <si>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</si>
  <si>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</si>
  <si>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</si>
  <si>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</si>
  <si>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</si>
  <si>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</si>
  <si>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</si>
  <si>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</si>
  <si>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</si>
  <si>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</si>
  <si>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</si>
  <si>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</si>
  <si>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</si>
  <si>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</si>
  <si>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</si>
  <si>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</si>
  <si>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</si>
  <si>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</si>
  <si>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</si>
  <si>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</si>
  <si>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</si>
  <si>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</si>
  <si>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</si>
  <si>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</si>
  <si>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</si>
  <si>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</si>
  <si>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</si>
  <si>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</si>
  <si>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</si>
  <si>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</si>
  <si>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</si>
  <si>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</si>
  <si>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</si>
  <si>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</si>
  <si>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</si>
  <si>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</si>
  <si>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</si>
  <si>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</si>
  <si>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</si>
  <si>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</si>
  <si>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</si>
  <si>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</si>
  <si>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</si>
  <si>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</si>
  <si>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</si>
  <si>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</si>
  <si>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</si>
  <si>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</si>
  <si>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</si>
  <si>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</si>
  <si>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</si>
  <si>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</si>
  <si>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</si>
  <si>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</si>
  <si>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</si>
  <si>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</si>
  <si>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</si>
  <si>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</si>
  <si>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</si>
  <si>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</si>
  <si>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</si>
  <si>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</si>
  <si>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</si>
  <si>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</si>
  <si>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</si>
  <si>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</si>
  <si>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</si>
  <si>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</si>
  <si>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</si>
  <si>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</si>
  <si>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</si>
  <si>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</si>
  <si>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</si>
  <si>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</si>
  <si>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</si>
  <si>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</si>
  <si>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</si>
  <si>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</si>
  <si>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</si>
  <si>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</si>
  <si>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</si>
  <si>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</si>
  <si>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</si>
  <si>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</si>
  <si>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</si>
  <si>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</si>
  <si>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</si>
  <si>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</si>
  <si>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</si>
  <si>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</si>
  <si>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</si>
  <si>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</si>
  <si>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</si>
  <si>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</si>
  <si>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</si>
  <si>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</si>
  <si>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</si>
  <si>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</si>
  <si>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</si>
  <si>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</si>
  <si>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</si>
  <si>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</si>
  <si>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</si>
  <si>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</si>
  <si>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</si>
  <si>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</si>
  <si>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</si>
  <si>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</si>
  <si>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</si>
  <si>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</si>
  <si>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</si>
  <si>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</si>
  <si>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</si>
  <si>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</si>
  <si>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</si>
  <si>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</si>
  <si>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</si>
  <si>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</si>
  <si>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</si>
  <si>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</si>
  <si>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</si>
  <si>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</si>
  <si>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</si>
  <si>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</si>
  <si>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</si>
  <si>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</si>
  <si>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</si>
  <si>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</si>
  <si>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</si>
  <si>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</si>
  <si>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</si>
  <si>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</si>
  <si>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</si>
  <si>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</si>
  <si>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</si>
  <si>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</si>
  <si>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</si>
  <si>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</si>
  <si>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</si>
  <si>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</si>
  <si>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</si>
  <si>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</si>
  <si>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</si>
  <si>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</si>
  <si>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</si>
  <si>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</si>
  <si>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</si>
  <si>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</si>
  <si>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</si>
  <si>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</si>
  <si>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</si>
  <si>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</si>
  <si>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</si>
  <si>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</si>
  <si>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</si>
  <si>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</si>
  <si>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</si>
  <si>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</si>
  <si>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</si>
  <si>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</si>
  <si>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</si>
  <si>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</si>
  <si>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</si>
  <si>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</si>
  <si>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</si>
  <si>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</si>
  <si>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</si>
  <si>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</si>
  <si>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</si>
  <si>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</si>
  <si>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</si>
  <si>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</si>
  <si>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</si>
  <si>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</si>
  <si>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</si>
  <si>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</si>
  <si>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</si>
  <si>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</si>
  <si>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</si>
  <si>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</si>
  <si>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</si>
  <si>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</si>
  <si>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</si>
  <si>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</si>
  <si>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</si>
  <si>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</si>
  <si>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</si>
  <si>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</si>
  <si>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</si>
  <si>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</si>
  <si>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</si>
  <si>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</si>
  <si>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</si>
  <si>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</si>
  <si>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</si>
  <si>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</si>
  <si>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</si>
  <si>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</si>
  <si>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</si>
  <si>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</si>
  <si>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</si>
  <si>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</si>
  <si>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</si>
  <si>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</si>
  <si>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</si>
  <si>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</si>
  <si>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</si>
  <si>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</si>
  <si>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</si>
  <si>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</si>
  <si>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</si>
  <si>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</si>
  <si>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</si>
  <si>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</si>
  <si>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</si>
  <si>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</si>
  <si>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</si>
  <si>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</si>
  <si>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</si>
  <si>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</si>
  <si>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</si>
  <si>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</si>
  <si>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</si>
  <si>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</si>
  <si>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</si>
  <si>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</si>
  <si>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</si>
  <si>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</si>
  <si>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</si>
  <si>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</si>
  <si>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</si>
  <si>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</si>
  <si>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</si>
  <si>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</si>
  <si>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</si>
  <si>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</si>
  <si>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</si>
  <si>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</si>
  <si>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</si>
  <si>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</si>
  <si>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</si>
  <si>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</si>
  <si>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</si>
  <si>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</si>
  <si>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</si>
  <si>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</si>
  <si>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</si>
  <si>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</si>
  <si>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</si>
  <si>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</si>
  <si>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</si>
  <si>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</si>
  <si>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</si>
  <si>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</si>
  <si>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</si>
  <si>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</si>
  <si>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</si>
  <si>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</si>
  <si>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</si>
  <si>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</si>
  <si>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</si>
  <si>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</si>
  <si>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</si>
  <si>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</si>
  <si>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</si>
  <si>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</si>
  <si>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</si>
  <si>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</si>
  <si>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</si>
  <si>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</si>
  <si>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</si>
  <si>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</si>
  <si>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</si>
  <si>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</si>
  <si>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</si>
  <si>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</si>
  <si>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</si>
  <si>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</si>
  <si>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</si>
  <si>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</si>
  <si>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</si>
  <si>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</si>
  <si>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</si>
  <si>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</si>
  <si>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</si>
  <si>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</si>
  <si>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</si>
  <si>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</si>
  <si>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</si>
  <si>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</si>
  <si>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</si>
  <si>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</si>
  <si>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</si>
  <si>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</si>
  <si>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</si>
  <si>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</si>
  <si>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</si>
  <si>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</si>
  <si>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</si>
  <si>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</si>
  <si>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</si>
  <si>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</si>
  <si>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</si>
  <si>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</si>
  <si>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</si>
  <si>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</si>
  <si>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</si>
  <si>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</si>
  <si>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</si>
  <si>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</si>
  <si>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</si>
  <si>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</si>
  <si>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</si>
  <si>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</si>
  <si>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</si>
  <si>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</si>
  <si>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</si>
  <si>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</si>
  <si>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</si>
  <si>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</si>
  <si>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</si>
  <si>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</si>
  <si>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</si>
  <si>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</si>
  <si>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</si>
  <si>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</si>
  <si>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</si>
  <si>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</si>
  <si>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</si>
  <si>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</si>
  <si>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</si>
  <si>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</si>
  <si>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</si>
  <si>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</si>
  <si>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</si>
  <si>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</si>
  <si>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</si>
  <si>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</si>
  <si>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</si>
  <si>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</si>
  <si>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</si>
  <si>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</si>
  <si>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</si>
  <si>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</si>
  <si>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</si>
  <si>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</si>
  <si>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</si>
  <si>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</si>
  <si>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</si>
  <si>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</si>
  <si>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</si>
  <si>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</si>
  <si>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</si>
  <si>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</si>
  <si>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</si>
  <si>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</si>
  <si>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</si>
  <si>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</si>
  <si>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</si>
  <si>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</si>
  <si>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</si>
  <si>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</si>
  <si>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</si>
  <si>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</si>
  <si>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</si>
  <si>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</si>
  <si>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</si>
  <si>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</si>
  <si>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</si>
  <si>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</si>
  <si>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</si>
  <si>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</si>
  <si>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</si>
  <si>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</si>
  <si>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</si>
  <si>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</si>
  <si>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</si>
  <si>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</si>
  <si>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</si>
  <si>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</si>
  <si>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</si>
  <si>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</si>
  <si>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</si>
  <si>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</si>
  <si>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</si>
  <si>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</si>
  <si>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</si>
  <si>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</si>
  <si>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</si>
  <si>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</si>
  <si>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</si>
  <si>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</si>
  <si>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</si>
  <si>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</si>
  <si>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</si>
  <si>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</si>
  <si>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</si>
  <si>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</si>
  <si>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</si>
  <si>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</si>
  <si>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</si>
  <si>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</si>
  <si>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</si>
  <si>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</si>
  <si>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</si>
  <si>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</si>
  <si>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</si>
  <si>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</si>
  <si>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</si>
  <si>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</si>
  <si>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</si>
  <si>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</si>
  <si>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</si>
  <si>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</si>
  <si>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</si>
  <si>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</si>
  <si>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</si>
  <si>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</si>
  <si>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</si>
  <si>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</si>
  <si>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</si>
  <si>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</si>
  <si>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</si>
  <si>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</si>
  <si>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</si>
  <si>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</si>
  <si>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</si>
  <si>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</si>
  <si>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</si>
  <si>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</si>
  <si>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</si>
  <si>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</si>
  <si>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</si>
  <si>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</si>
  <si>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</si>
  <si>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</si>
  <si>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</si>
  <si>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</si>
  <si>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</si>
  <si>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</si>
  <si>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</si>
  <si>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</si>
  <si>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</si>
  <si>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</si>
  <si>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</si>
  <si>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</si>
  <si>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</si>
  <si>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</si>
  <si>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</si>
  <si>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</si>
  <si>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</si>
  <si>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</si>
  <si>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</si>
  <si>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</si>
  <si>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</si>
  <si>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</si>
  <si>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</si>
  <si>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</si>
  <si>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</si>
  <si>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</si>
  <si>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</si>
  <si>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</si>
  <si>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</si>
  <si>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</si>
  <si>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</si>
  <si>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</si>
  <si>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</si>
  <si>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</si>
  <si>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</si>
  <si>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</si>
  <si>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</si>
  <si>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</si>
  <si>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</si>
  <si>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</si>
  <si>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</si>
  <si>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</si>
  <si>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</si>
  <si>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</si>
  <si>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</si>
  <si>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</si>
  <si>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</si>
  <si>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</si>
  <si>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</si>
  <si>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</si>
  <si>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</si>
  <si>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</si>
  <si>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</si>
  <si>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</si>
  <si>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</si>
  <si>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</si>
  <si>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</si>
  <si>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</si>
  <si>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</si>
  <si>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</si>
  <si>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</si>
  <si>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</si>
  <si>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</si>
  <si>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</si>
  <si>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</si>
  <si>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</si>
  <si>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</si>
  <si>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</si>
  <si>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</si>
  <si>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</si>
  <si>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</si>
  <si>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</si>
  <si>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</si>
  <si>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</si>
  <si>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</si>
  <si>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</si>
  <si>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</si>
  <si>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</si>
  <si>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</si>
  <si>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</si>
  <si>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</si>
  <si>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</si>
  <si>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</si>
  <si>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</si>
  <si>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</si>
  <si>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</si>
  <si>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</si>
  <si>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</si>
  <si>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</si>
  <si>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</si>
  <si>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</si>
  <si>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</si>
  <si>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</si>
  <si>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</si>
  <si>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</si>
  <si>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</si>
  <si>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</si>
  <si>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</si>
  <si>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</si>
  <si>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</si>
  <si>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</si>
  <si>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</si>
  <si>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</si>
  <si>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</si>
  <si>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</si>
  <si>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</si>
  <si>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</si>
  <si>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</si>
  <si>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</si>
  <si>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</si>
  <si>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</si>
  <si>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</si>
  <si>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</si>
  <si>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</si>
  <si>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</si>
  <si>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</si>
  <si>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</si>
  <si>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</si>
  <si>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</si>
  <si>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</si>
  <si>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</si>
  <si>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</si>
  <si>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</si>
  <si>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</si>
  <si>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</si>
  <si>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</si>
  <si>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</si>
  <si>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</si>
  <si>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</si>
  <si>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</si>
  <si>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</si>
  <si>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</si>
  <si>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</si>
  <si>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</si>
  <si>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</si>
  <si>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</si>
  <si>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</si>
  <si>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</si>
  <si>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</si>
  <si>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</si>
  <si>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</si>
  <si>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</si>
  <si>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</si>
  <si>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</si>
  <si>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</si>
  <si>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</si>
  <si>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</si>
  <si>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</si>
  <si>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</si>
  <si>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</si>
  <si>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</si>
  <si>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</si>
  <si>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</si>
  <si>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</si>
  <si>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</si>
  <si>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</si>
  <si>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</si>
  <si>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</si>
  <si>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</si>
  <si>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</si>
  <si>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</si>
  <si>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</si>
  <si>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</si>
  <si>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</si>
  <si>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</si>
  <si>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</si>
  <si>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</si>
  <si>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</si>
  <si>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</si>
  <si>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</si>
  <si>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</si>
  <si>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</si>
  <si>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</si>
  <si>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</si>
  <si>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</si>
  <si>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</si>
  <si>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</si>
  <si>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</si>
  <si>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</si>
  <si>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</si>
  <si>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</si>
  <si>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</si>
  <si>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</si>
  <si>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</si>
  <si>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</si>
  <si>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</si>
  <si>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</si>
  <si>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</si>
  <si>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</si>
  <si>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</si>
  <si>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</si>
  <si>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</si>
  <si>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</si>
  <si>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</si>
  <si>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</si>
  <si>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</si>
  <si>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</si>
  <si>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</si>
  <si>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</si>
  <si>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</si>
  <si>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</si>
  <si>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</si>
  <si>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</si>
  <si>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</si>
  <si>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</si>
  <si>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</si>
  <si>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</si>
  <si>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</si>
  <si>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</si>
  <si>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</si>
  <si>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</si>
  <si>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</si>
  <si>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</si>
  <si>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</si>
  <si>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</si>
  <si>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</si>
  <si>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</si>
  <si>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</si>
  <si>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</si>
  <si>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</si>
  <si>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</si>
  <si>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</si>
  <si>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</si>
  <si>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</si>
  <si>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</si>
  <si>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</si>
  <si>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</si>
  <si>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</si>
  <si>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</si>
  <si>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</si>
  <si>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</si>
  <si>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</si>
  <si>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</si>
  <si>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</si>
  <si>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</si>
  <si>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</si>
  <si>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</si>
  <si>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</si>
  <si>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</si>
  <si>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</si>
  <si>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</si>
  <si>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</si>
  <si>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</si>
  <si>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</si>
  <si>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</si>
  <si>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</si>
  <si>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</si>
  <si>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</si>
  <si>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</si>
  <si>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</si>
  <si>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</si>
  <si>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</si>
  <si>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</si>
  <si>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</si>
  <si>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</si>
  <si>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</si>
  <si>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</si>
  <si>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</si>
  <si>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</si>
  <si>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</si>
  <si>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</si>
  <si>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</si>
  <si>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</si>
  <si>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</si>
  <si>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</si>
  <si>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</si>
  <si>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</si>
  <si>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</si>
  <si>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</si>
  <si>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</si>
  <si>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</si>
  <si>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</si>
  <si>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</si>
  <si>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</si>
  <si>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</si>
  <si>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</si>
  <si>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</si>
  <si>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</si>
  <si>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</si>
  <si>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</si>
  <si>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</si>
  <si>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</si>
  <si>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</si>
  <si>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</si>
  <si>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</si>
  <si>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</si>
  <si>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</si>
  <si>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</si>
  <si>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</si>
  <si>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</si>
  <si>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</si>
  <si>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</si>
  <si>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</si>
  <si>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</si>
  <si>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</si>
  <si>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</si>
  <si>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</si>
  <si>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</si>
  <si>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</si>
  <si>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</si>
  <si>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</si>
  <si>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</si>
  <si>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</si>
  <si>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</si>
  <si>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</si>
  <si>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</si>
  <si>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</si>
  <si>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</si>
  <si>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</si>
  <si>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</si>
  <si>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</si>
  <si>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</si>
  <si>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</si>
  <si>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</si>
  <si>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</si>
  <si>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</si>
  <si>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</si>
  <si>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</si>
  <si>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</si>
  <si>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</si>
  <si>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</si>
  <si>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</si>
  <si>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</si>
  <si>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</si>
  <si>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</si>
  <si>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</si>
  <si>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</si>
  <si>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</si>
  <si>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</si>
  <si>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</si>
  <si>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</si>
  <si>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</si>
  <si>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</si>
  <si>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</si>
  <si>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</si>
  <si>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</si>
  <si>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</si>
  <si>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</si>
  <si>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</si>
  <si>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</si>
  <si>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</si>
  <si>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</si>
  <si>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</si>
  <si>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</si>
  <si>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</si>
  <si>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</si>
  <si>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</si>
  <si>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</si>
  <si>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</si>
  <si>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</si>
  <si>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</si>
  <si>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</si>
  <si>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</si>
  <si>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</si>
  <si>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</si>
  <si>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</si>
  <si>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</si>
  <si>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</si>
  <si>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</si>
  <si>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</si>
  <si>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</si>
  <si>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</si>
  <si>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</si>
  <si>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</si>
  <si>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</si>
  <si>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</si>
  <si>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</si>
  <si>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</si>
  <si>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</si>
  <si>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</si>
  <si>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</si>
  <si>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</si>
  <si>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</si>
  <si>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</si>
  <si>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</si>
  <si>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</si>
  <si>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</si>
  <si>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</si>
  <si>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</si>
  <si>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</si>
  <si>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</si>
  <si>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</si>
  <si>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</si>
  <si>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</si>
  <si>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</si>
  <si>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</si>
  <si>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</si>
  <si>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</si>
  <si>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</si>
  <si>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</si>
  <si>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</si>
  <si>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</si>
  <si>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</si>
  <si>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</si>
  <si>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</si>
  <si>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</si>
  <si>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</si>
  <si>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</si>
  <si>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</si>
  <si>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</si>
  <si>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</si>
  <si>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</si>
  <si>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</si>
  <si>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</si>
  <si>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</si>
  <si>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</si>
  <si>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</si>
  <si>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</si>
  <si>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</si>
  <si>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</si>
  <si>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</si>
  <si>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</si>
  <si>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</si>
  <si>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</si>
  <si>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</si>
  <si>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</si>
  <si>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</si>
  <si>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</si>
  <si>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</si>
  <si>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</si>
  <si>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</si>
  <si>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</si>
  <si>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</si>
  <si>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</si>
  <si>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</si>
  <si>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</si>
  <si>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</si>
  <si>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</si>
  <si>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</si>
  <si>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</si>
  <si>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</si>
  <si>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</si>
  <si>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</si>
  <si>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</si>
  <si>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</si>
  <si>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</si>
  <si>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</si>
  <si>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</si>
  <si>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</si>
  <si>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</si>
  <si>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</si>
  <si>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</si>
  <si>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</si>
  <si>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</si>
  <si>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</si>
  <si>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</si>
  <si>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</si>
  <si>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</si>
  <si>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</si>
  <si>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</si>
  <si>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</si>
  <si>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</si>
  <si>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</si>
  <si>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</si>
  <si>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</si>
  <si>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</si>
  <si>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</si>
  <si>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</si>
  <si>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</si>
  <si>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</si>
  <si>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</si>
  <si>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</si>
  <si>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</si>
  <si>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</si>
  <si>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</si>
  <si>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</si>
  <si>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</si>
  <si>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</si>
  <si>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</si>
  <si>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</si>
  <si>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</si>
  <si>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</si>
  <si>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</si>
  <si>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</si>
  <si>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</si>
  <si>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</si>
  <si>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</si>
  <si>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</si>
  <si>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</si>
  <si>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</si>
  <si>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</si>
  <si>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</si>
  <si>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</si>
  <si>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</si>
  <si>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</si>
  <si>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</si>
  <si>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</si>
  <si>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</si>
  <si>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</si>
  <si>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</si>
  <si>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</si>
  <si>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</si>
  <si>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</si>
  <si>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</si>
  <si>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</si>
  <si>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</si>
  <si>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</si>
  <si>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</si>
  <si>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</si>
  <si>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</si>
  <si>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</si>
  <si>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</si>
  <si>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</si>
  <si>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</si>
  <si>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</si>
  <si>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</si>
  <si>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</si>
  <si>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</si>
  <si>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</si>
  <si>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</si>
  <si>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</si>
  <si>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</si>
  <si>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</si>
  <si>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</si>
  <si>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</si>
  <si>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</si>
  <si>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</si>
  <si>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</si>
  <si>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</si>
  <si>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</si>
  <si>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</si>
  <si>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</si>
  <si>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</si>
  <si>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</si>
  <si>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</si>
  <si>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</si>
  <si>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</si>
  <si>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</si>
  <si>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</si>
  <si>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</si>
  <si>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</si>
  <si>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</si>
  <si>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</si>
  <si>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</si>
  <si>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</si>
  <si>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</si>
  <si>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</si>
  <si>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</si>
  <si>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</si>
  <si>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</si>
  <si>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</si>
  <si>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</si>
  <si>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</si>
  <si>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</si>
  <si>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</si>
  <si>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</si>
  <si>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</si>
  <si>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</si>
  <si>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</si>
  <si>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</si>
  <si>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</si>
  <si>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</si>
  <si>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</si>
  <si>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</si>
  <si>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</si>
  <si>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</si>
  <si>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</si>
  <si>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</si>
  <si>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</si>
  <si>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</si>
  <si>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</si>
  <si>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</si>
  <si>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</si>
  <si>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</si>
  <si>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</si>
  <si>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</si>
  <si>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</si>
  <si>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</si>
  <si>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</si>
  <si>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</si>
  <si>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</si>
  <si>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</si>
  <si>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</si>
  <si>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</si>
  <si>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</si>
  <si>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</si>
  <si>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</si>
  <si>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</si>
  <si>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</si>
  <si>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</si>
  <si>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</si>
  <si>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</si>
  <si>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</si>
  <si>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</si>
  <si>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</si>
  <si>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</si>
  <si>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</si>
  <si>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</si>
  <si>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</si>
  <si>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</si>
  <si>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</si>
  <si>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</si>
  <si>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</si>
  <si>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</si>
  <si>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</si>
  <si>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</si>
  <si>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</si>
  <si>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</si>
  <si>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</si>
  <si>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</si>
  <si>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</si>
  <si>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</si>
  <si>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</si>
  <si>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</si>
  <si>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</si>
  <si>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</si>
  <si>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</si>
  <si>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</si>
  <si>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</si>
  <si>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</si>
  <si>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</si>
  <si>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</si>
  <si>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</si>
  <si>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</si>
  <si>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</si>
  <si>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</si>
  <si>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</si>
  <si>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</si>
  <si>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</si>
  <si>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</si>
  <si>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</si>
  <si>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</si>
  <si>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</si>
  <si>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</si>
  <si>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</si>
  <si>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</si>
  <si>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</si>
  <si>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</si>
  <si>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</si>
  <si>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</si>
  <si>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</si>
  <si>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</si>
  <si>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</si>
  <si>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</si>
  <si>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</si>
  <si>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</si>
  <si>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</si>
  <si>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</si>
  <si>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</si>
  <si>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</si>
  <si>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</si>
  <si>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</si>
  <si>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</si>
  <si>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</si>
  <si>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</si>
  <si>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</si>
  <si>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</si>
  <si>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</si>
  <si>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</si>
  <si>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</si>
  <si>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</si>
  <si>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</si>
  <si>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</si>
  <si>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</si>
  <si>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</si>
  <si>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</si>
  <si>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</si>
  <si>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</si>
  <si>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</si>
  <si>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</si>
  <si>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</si>
  <si>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</si>
  <si>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</si>
  <si>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</si>
  <si>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</si>
  <si>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</si>
  <si>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</si>
  <si>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</si>
  <si>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</si>
  <si>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</si>
  <si>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</si>
  <si>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</si>
  <si>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</si>
  <si>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</si>
  <si>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</si>
  <si>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</si>
  <si>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</si>
  <si>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</si>
  <si>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</si>
  <si>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</si>
  <si>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</si>
  <si>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</si>
  <si>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</si>
  <si>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</si>
  <si>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</si>
  <si>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</si>
  <si>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</si>
  <si>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</si>
  <si>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</si>
  <si>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</si>
  <si>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</si>
  <si>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</si>
  <si>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</si>
  <si>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</si>
  <si>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</si>
  <si>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</si>
  <si>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</si>
  <si>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</si>
  <si>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</si>
  <si>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</si>
  <si>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</si>
  <si>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</si>
  <si>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</si>
  <si>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</si>
  <si>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</si>
  <si>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</si>
  <si>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</si>
  <si>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</si>
  <si>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</si>
  <si>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</si>
  <si>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</si>
  <si>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</si>
  <si>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</si>
  <si>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</si>
  <si>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</si>
  <si>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</si>
  <si>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</si>
  <si>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</si>
  <si>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</si>
  <si>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</si>
  <si>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</si>
  <si>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</si>
  <si>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</si>
  <si>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</si>
  <si>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</si>
  <si>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</si>
  <si>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</si>
  <si>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</si>
  <si>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</si>
  <si>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</si>
  <si>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</si>
  <si>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</si>
  <si>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</si>
  <si>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</si>
  <si>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</si>
  <si>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</si>
  <si>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</si>
  <si>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</si>
  <si>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</si>
  <si>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</si>
  <si>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</si>
  <si>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</si>
  <si>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</si>
  <si>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</si>
  <si>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</si>
  <si>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</si>
  <si>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</si>
  <si>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</si>
  <si>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</si>
  <si>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</si>
  <si>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</si>
  <si>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</si>
  <si>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</si>
  <si>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</si>
  <si>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</si>
  <si>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</si>
  <si>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</si>
  <si>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</si>
  <si>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</si>
  <si>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</si>
  <si>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</si>
  <si>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</si>
  <si>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</si>
  <si>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</si>
  <si>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</si>
  <si>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</si>
  <si>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</si>
  <si>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</si>
  <si>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</si>
  <si>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</si>
  <si>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</si>
  <si>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</si>
  <si>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</si>
  <si>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</si>
  <si>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</si>
  <si>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</si>
  <si>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</si>
  <si>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</si>
  <si>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</si>
  <si>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</si>
  <si>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</si>
  <si>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</si>
  <si>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</si>
  <si>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</si>
  <si>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</si>
  <si>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</si>
  <si>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</si>
  <si>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</si>
  <si>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</si>
  <si>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</si>
  <si>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</si>
  <si>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</si>
  <si>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</si>
  <si>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</si>
  <si>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</si>
  <si>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</si>
  <si>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</si>
  <si>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</si>
  <si>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</si>
  <si>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</si>
  <si>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</si>
  <si>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</si>
  <si>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</si>
  <si>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</si>
  <si>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</si>
  <si>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</si>
  <si>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</si>
  <si>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</si>
  <si>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</si>
  <si>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</si>
  <si>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</si>
  <si>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</si>
  <si>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</si>
  <si>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</si>
  <si>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</si>
  <si>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</si>
  <si>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</si>
  <si>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</si>
  <si>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</si>
  <si>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</si>
  <si>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</si>
  <si>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</si>
  <si>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</si>
  <si>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</si>
  <si>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</si>
  <si>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</si>
  <si>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</si>
  <si>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</si>
  <si>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</si>
  <si>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</si>
  <si>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</si>
  <si>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</si>
  <si>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</si>
  <si>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</si>
  <si>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</si>
  <si>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</si>
  <si>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</si>
  <si>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</si>
  <si>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</si>
  <si>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</si>
  <si>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</si>
  <si>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</si>
  <si>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</si>
  <si>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</si>
  <si>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</si>
  <si>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</si>
  <si>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</si>
  <si>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</si>
  <si>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</si>
  <si>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</si>
  <si>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</si>
  <si>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</si>
  <si>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</si>
  <si>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</si>
  <si>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</si>
  <si>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</si>
  <si>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</si>
  <si>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</si>
  <si>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</si>
  <si>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</si>
  <si>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</si>
  <si>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</si>
  <si>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</si>
  <si>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</si>
  <si>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</si>
  <si>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</si>
  <si>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</si>
  <si>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</si>
  <si>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</si>
  <si>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</si>
  <si>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</si>
  <si>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</si>
  <si>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</si>
  <si>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</si>
  <si>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</si>
  <si>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</si>
  <si>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</si>
  <si>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</si>
  <si>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</si>
  <si>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</si>
  <si>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</si>
  <si>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</si>
  <si>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</si>
  <si>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</si>
  <si>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</si>
  <si>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</si>
  <si>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</si>
  <si>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</si>
  <si>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</si>
  <si>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</si>
  <si>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</si>
  <si>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</si>
  <si>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</si>
  <si>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</si>
  <si>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</si>
  <si>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</si>
  <si>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</si>
  <si>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</si>
  <si>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</si>
  <si>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</si>
  <si>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</si>
  <si>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</si>
  <si>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</si>
  <si>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</si>
  <si>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</si>
  <si>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</si>
  <si>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</si>
  <si>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</si>
  <si>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</si>
  <si>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</si>
  <si>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</si>
  <si>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</si>
  <si>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</si>
  <si>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</si>
  <si>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</si>
  <si>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</si>
  <si>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</si>
  <si>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</si>
  <si>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</si>
  <si>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</si>
  <si>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</si>
  <si>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</si>
  <si>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</si>
  <si>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</si>
  <si>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</si>
  <si>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</si>
  <si>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</si>
  <si>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</si>
  <si>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</si>
  <si>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</si>
  <si>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</si>
  <si>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</si>
  <si>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</si>
  <si>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</si>
  <si>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</si>
  <si>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</si>
  <si>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</si>
  <si>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</si>
  <si>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</si>
  <si>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</si>
  <si>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</si>
  <si>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</si>
  <si>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</si>
  <si>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</si>
  <si>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</si>
  <si>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</si>
  <si>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</si>
  <si>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</si>
  <si>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</si>
  <si>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</si>
  <si>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</si>
  <si>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</si>
  <si>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</si>
  <si>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</si>
  <si>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</si>
  <si>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</si>
  <si>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</si>
  <si>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</si>
  <si>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</si>
  <si>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</si>
  <si>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</si>
  <si>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</si>
  <si>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</si>
  <si>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</si>
  <si>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</si>
  <si>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</si>
  <si>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</si>
  <si>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</si>
  <si>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</si>
  <si>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</si>
  <si>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</si>
  <si>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</si>
  <si>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</si>
  <si>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</si>
  <si>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</si>
  <si>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</si>
  <si>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</si>
  <si>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</si>
  <si>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</si>
  <si>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</si>
  <si>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</si>
  <si>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</si>
  <si>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</si>
  <si>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</si>
  <si>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</si>
  <si>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</si>
  <si>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</si>
  <si>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</si>
  <si>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</si>
  <si>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</si>
  <si>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</si>
  <si>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</si>
  <si>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</si>
  <si>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</si>
  <si>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</si>
  <si>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</si>
  <si>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</si>
  <si>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</si>
  <si>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</si>
  <si>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</si>
  <si>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</si>
  <si>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</si>
  <si>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</si>
  <si>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</si>
  <si>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</si>
  <si>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</si>
  <si>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</si>
  <si>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</si>
  <si>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</si>
  <si>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</si>
  <si>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</si>
  <si>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</si>
  <si>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</si>
  <si>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</si>
  <si>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</si>
  <si>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</si>
  <si>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</si>
  <si>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</si>
  <si>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</si>
  <si>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</si>
  <si>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</si>
  <si>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</si>
  <si>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</si>
  <si>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</si>
  <si>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</si>
  <si>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</si>
  <si>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</si>
  <si>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</si>
  <si>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</si>
  <si>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</si>
  <si>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</si>
  <si>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</si>
  <si>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</si>
  <si>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</si>
  <si>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</si>
  <si>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</si>
  <si>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</si>
  <si>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</si>
  <si>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</si>
  <si>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</si>
  <si>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</si>
  <si>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</si>
  <si>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</si>
  <si>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</si>
  <si>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</si>
  <si>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</si>
  <si>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</si>
  <si>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</si>
  <si>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</si>
  <si>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</si>
  <si>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</si>
  <si>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</si>
  <si>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</si>
  <si>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</si>
  <si>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</si>
  <si>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</si>
  <si>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</si>
  <si>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</si>
  <si>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</si>
  <si>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</si>
  <si>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</si>
  <si>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</si>
  <si>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</si>
  <si>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</si>
  <si>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</si>
  <si>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</si>
  <si>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</si>
  <si>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</si>
  <si>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</si>
  <si>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</si>
  <si>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</si>
  <si>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</si>
  <si>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</si>
  <si>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</si>
  <si>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</si>
  <si>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</si>
  <si>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</si>
  <si>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</si>
  <si>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</si>
  <si>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</si>
  <si>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</si>
  <si>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</si>
  <si>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</si>
  <si>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</si>
  <si>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</si>
  <si>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</si>
  <si>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</si>
  <si>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</si>
  <si>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</si>
  <si>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</si>
  <si>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</si>
  <si>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</si>
  <si>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</si>
  <si>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</si>
  <si>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</si>
  <si>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</si>
  <si>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</si>
  <si>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</si>
  <si>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</si>
  <si>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</si>
  <si>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</si>
  <si>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</si>
  <si>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</si>
  <si>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</si>
  <si>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</si>
  <si>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</si>
  <si>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</si>
  <si>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</si>
  <si>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</si>
  <si>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</si>
  <si>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</si>
  <si>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</si>
  <si>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</si>
  <si>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</si>
  <si>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</si>
  <si>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</si>
  <si>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</si>
  <si>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</si>
  <si>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</si>
  <si>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</si>
  <si>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</si>
  <si>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</si>
  <si>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</si>
  <si>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</si>
  <si>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</si>
  <si>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</si>
  <si>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</si>
  <si>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</si>
  <si>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</si>
  <si>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</si>
  <si>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</si>
  <si>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</si>
  <si>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</si>
  <si>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</si>
  <si>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</si>
  <si>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</si>
  <si>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</si>
  <si>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</si>
  <si>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</si>
  <si>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</si>
  <si>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</si>
  <si>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</si>
  <si>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</si>
  <si>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</si>
  <si>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</si>
  <si>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</si>
  <si>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</si>
  <si>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</si>
  <si>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</si>
  <si>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</si>
  <si>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</si>
  <si>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</si>
  <si>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</si>
  <si>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</si>
  <si>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</si>
  <si>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</si>
  <si>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</si>
  <si>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</si>
  <si>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</si>
  <si>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</si>
  <si>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</si>
  <si>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</si>
  <si>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</si>
  <si>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</si>
  <si>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</si>
  <si>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</si>
  <si>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</si>
  <si>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</si>
  <si>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</si>
  <si>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</si>
  <si>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</si>
  <si>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</si>
  <si>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</si>
  <si>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</si>
  <si>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</si>
  <si>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</si>
  <si>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</si>
  <si>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</si>
  <si>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</si>
  <si>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</si>
  <si>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</si>
  <si>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</si>
  <si>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</si>
  <si>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</si>
  <si>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</si>
  <si>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</si>
  <si>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</si>
  <si>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</si>
  <si>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</si>
  <si>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</si>
  <si>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</si>
  <si>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</si>
  <si>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</si>
  <si>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</si>
  <si>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</si>
  <si>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</si>
  <si>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</si>
  <si>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</si>
  <si>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</si>
  <si>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</si>
  <si>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</si>
  <si>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</si>
  <si>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</si>
  <si>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</si>
  <si>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</si>
  <si>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</si>
  <si>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</si>
  <si>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</si>
  <si>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</si>
  <si>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</si>
  <si>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</si>
  <si>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</si>
  <si>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</si>
  <si>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</si>
  <si>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</si>
  <si>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</si>
  <si>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</si>
  <si>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</si>
  <si>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</si>
  <si>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</si>
  <si>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</si>
  <si>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</si>
  <si>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</si>
  <si>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</si>
  <si>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</si>
  <si>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</si>
  <si>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</si>
  <si>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</si>
  <si>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</si>
  <si>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</si>
  <si>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</si>
  <si>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</si>
  <si>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</si>
  <si>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</si>
  <si>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</si>
  <si>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</si>
  <si>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</si>
  <si>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</si>
  <si>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</si>
  <si>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</si>
  <si>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</si>
  <si>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</si>
  <si>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</si>
  <si>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</si>
  <si>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</si>
  <si>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</si>
  <si>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</si>
  <si>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</si>
  <si>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</si>
  <si>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</si>
  <si>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</si>
  <si>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</si>
  <si>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</si>
  <si>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</si>
  <si>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</si>
  <si>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</si>
  <si>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</si>
  <si>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</si>
  <si>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</si>
  <si>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</si>
  <si>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</si>
  <si>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</si>
  <si>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</si>
  <si>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</si>
  <si>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</si>
  <si>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</si>
  <si>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</si>
  <si>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</si>
  <si>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</si>
  <si>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</si>
  <si>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</si>
  <si>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</si>
  <si>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</si>
  <si>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</si>
  <si>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</si>
  <si>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</si>
  <si>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</si>
  <si>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</si>
  <si>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</si>
  <si>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</si>
  <si>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</si>
  <si>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</si>
  <si>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</si>
  <si>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</si>
  <si>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</si>
  <si>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</si>
  <si>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</si>
  <si>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</si>
  <si>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</si>
  <si>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</si>
  <si>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</si>
  <si>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</si>
  <si>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</si>
  <si>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</si>
  <si>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</si>
  <si>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</si>
  <si>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</si>
  <si>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</si>
  <si>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</si>
  <si>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</si>
  <si>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</si>
  <si>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</si>
  <si>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</si>
  <si>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</si>
  <si>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</si>
  <si>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</si>
  <si>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</si>
  <si>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</si>
  <si>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</si>
  <si>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</si>
  <si>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</si>
  <si>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</si>
  <si>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</si>
  <si>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</si>
  <si>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</si>
  <si>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</si>
  <si>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</si>
  <si>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</si>
  <si>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</si>
  <si>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</si>
  <si>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</si>
  <si>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</si>
  <si>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</si>
  <si>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</si>
  <si>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</si>
  <si>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</si>
  <si>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</si>
  <si>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</si>
  <si>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</si>
  <si>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</si>
  <si>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</si>
  <si>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</si>
  <si>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</si>
  <si>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</si>
  <si>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</si>
  <si>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</si>
  <si>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</si>
  <si>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</si>
  <si>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</si>
  <si>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</si>
  <si>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</si>
  <si>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</si>
  <si>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</si>
  <si>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</si>
  <si>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</si>
  <si>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</si>
  <si>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</si>
  <si>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</si>
  <si>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</si>
  <si>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</si>
  <si>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</si>
  <si>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</si>
  <si>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</si>
  <si>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</si>
  <si>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</si>
  <si>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</si>
  <si>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</si>
  <si>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</si>
  <si>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</si>
  <si>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</si>
  <si>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</si>
  <si>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</si>
  <si>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</si>
  <si>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</si>
  <si>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</si>
  <si>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</si>
  <si>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</si>
  <si>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</si>
  <si>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</si>
  <si>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</si>
  <si>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</si>
  <si>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</si>
  <si>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</si>
  <si>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</si>
  <si>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</si>
  <si>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</si>
  <si>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</si>
  <si>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</si>
  <si>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</si>
  <si>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</si>
  <si>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</si>
  <si>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</si>
  <si>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</si>
  <si>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</si>
  <si>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</si>
  <si>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</si>
  <si>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</si>
  <si>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</si>
  <si>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</si>
  <si>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</si>
  <si>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</si>
  <si>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</si>
  <si>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</si>
  <si>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</si>
  <si>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</si>
  <si>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</si>
  <si>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</si>
  <si>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</si>
  <si>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</si>
  <si>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</si>
  <si>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</si>
  <si>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</si>
  <si>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</si>
  <si>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</si>
  <si>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</si>
  <si>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</si>
  <si>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</si>
  <si>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</si>
  <si>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</si>
  <si>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</si>
  <si>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</si>
  <si>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</si>
  <si>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</si>
  <si>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</si>
  <si>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</si>
  <si>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</si>
  <si>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</si>
  <si>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</si>
  <si>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</si>
  <si>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</si>
  <si>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</si>
  <si>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</si>
  <si>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</si>
  <si>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</si>
  <si>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</si>
  <si>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</si>
  <si>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</si>
  <si>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</si>
  <si>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</si>
  <si>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</si>
  <si>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</si>
  <si>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</si>
  <si>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</si>
  <si>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</si>
  <si>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</si>
  <si>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</si>
  <si>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</si>
  <si>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</si>
  <si>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</si>
  <si>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</si>
  <si>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</si>
  <si>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</si>
  <si>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</si>
  <si>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</si>
  <si>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</si>
  <si>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</si>
  <si>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</si>
  <si>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</si>
  <si>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</si>
  <si>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</si>
  <si>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</si>
  <si>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</si>
  <si>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</si>
  <si>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</si>
  <si>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</si>
  <si>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</si>
  <si>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</si>
  <si>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</si>
  <si>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</si>
  <si>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</si>
  <si>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</si>
  <si>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</si>
  <si>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</si>
  <si>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</si>
  <si>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</si>
  <si>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</si>
  <si>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</si>
  <si>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</si>
  <si>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</si>
  <si>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</si>
  <si>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</si>
  <si>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</si>
  <si>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</si>
  <si>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</si>
  <si>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</si>
  <si>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</si>
  <si>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</si>
  <si>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</si>
  <si>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</si>
  <si>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</si>
  <si>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</si>
  <si>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</si>
  <si>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</si>
  <si>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</si>
  <si>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</si>
  <si>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</si>
  <si>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</si>
  <si>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</si>
  <si>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</si>
  <si>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</si>
  <si>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</si>
  <si>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</si>
  <si>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</si>
  <si>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</si>
  <si>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</si>
  <si>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</si>
  <si>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</si>
  <si>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</si>
  <si>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</si>
  <si>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</si>
  <si>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</si>
  <si>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</si>
  <si>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</si>
  <si>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</si>
  <si>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</si>
  <si>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</si>
  <si>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</si>
  <si>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</si>
  <si>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</si>
  <si>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</si>
  <si>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</si>
  <si>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</si>
  <si>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</si>
  <si>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</si>
  <si>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</si>
  <si>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</si>
  <si>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</si>
  <si>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</si>
  <si>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</si>
  <si>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</si>
  <si>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</si>
  <si>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</si>
  <si>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</si>
  <si>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</si>
  <si>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</si>
  <si>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</si>
  <si>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</si>
  <si>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</si>
  <si>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</si>
  <si>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</si>
  <si>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</si>
  <si>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</si>
  <si>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</si>
  <si>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</si>
  <si>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</si>
  <si>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</si>
  <si>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</si>
  <si>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</si>
  <si>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</si>
  <si>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</si>
  <si>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</si>
  <si>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</si>
  <si>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</si>
  <si>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</si>
  <si>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</si>
  <si>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</si>
  <si>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</si>
  <si>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</si>
  <si>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</si>
  <si>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</si>
  <si>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</si>
  <si>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</si>
  <si>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</si>
  <si>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</si>
  <si>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</si>
  <si>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</si>
  <si>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</si>
  <si>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</si>
  <si>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</si>
  <si>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</si>
  <si>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</si>
  <si>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</si>
  <si>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</si>
  <si>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</si>
  <si>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</si>
  <si>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</si>
  <si>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</si>
  <si>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</si>
  <si>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</si>
  <si>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</si>
  <si>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</si>
  <si>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</si>
  <si>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</si>
  <si>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</si>
  <si>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</si>
  <si>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</si>
  <si>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</si>
  <si>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</si>
  <si>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</si>
  <si>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</si>
  <si>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</si>
  <si>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</si>
  <si>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</si>
  <si>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</si>
  <si>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</si>
  <si>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</si>
  <si>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</si>
  <si>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</si>
  <si>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</si>
  <si>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</si>
  <si>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</si>
  <si>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</si>
  <si>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</si>
  <si>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</si>
  <si>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</si>
  <si>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</si>
  <si>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</si>
  <si>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</si>
  <si>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</si>
  <si>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</si>
  <si>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</si>
  <si>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</si>
  <si>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</si>
  <si>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</si>
  <si>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</si>
  <si>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</si>
  <si>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</si>
  <si>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</si>
  <si>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</si>
  <si>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</si>
  <si>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</si>
  <si>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</si>
  <si>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</si>
  <si>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</si>
  <si>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</si>
  <si>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</si>
  <si>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</si>
  <si>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</si>
  <si>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</si>
  <si>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</si>
  <si>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</si>
  <si>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</si>
  <si>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</si>
  <si>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</si>
  <si>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</si>
  <si>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</si>
  <si>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</si>
  <si>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</si>
  <si>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</si>
  <si>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</si>
  <si>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</si>
  <si>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</si>
  <si>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</si>
  <si>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</si>
  <si>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</si>
  <si>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</si>
  <si>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</si>
  <si>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</si>
  <si>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</si>
  <si>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</si>
  <si>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</si>
  <si>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</si>
  <si>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</si>
  <si>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</si>
  <si>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</si>
  <si>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</si>
  <si>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</si>
  <si>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</si>
  <si>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</si>
  <si>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</si>
  <si>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</si>
  <si>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</si>
  <si>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</si>
  <si>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</si>
  <si>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</si>
  <si>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</si>
  <si>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</si>
  <si>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</si>
  <si>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</si>
  <si>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</si>
  <si>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</si>
  <si>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</si>
  <si>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</si>
  <si>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</si>
  <si>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</si>
  <si>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</si>
  <si>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</si>
  <si>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</si>
  <si>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</si>
  <si>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</si>
  <si>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</si>
  <si>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</si>
  <si>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</si>
  <si>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</si>
  <si>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</si>
  <si>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</si>
  <si>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</si>
  <si>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</si>
  <si>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</si>
  <si>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</si>
  <si>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</si>
  <si>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</si>
  <si>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</si>
  <si>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</si>
  <si>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</si>
  <si>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</si>
  <si>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</si>
  <si>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</si>
  <si>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</si>
  <si>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</si>
  <si>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</si>
  <si>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</si>
  <si>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</si>
  <si>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</si>
  <si>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</si>
  <si>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</si>
  <si>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</si>
  <si>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</si>
  <si>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</si>
  <si>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</si>
  <si>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</si>
  <si>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</si>
  <si>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</si>
  <si>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</si>
  <si>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</si>
  <si>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</si>
  <si>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</si>
  <si>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</si>
  <si>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</si>
  <si>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</si>
  <si>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</si>
  <si>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</si>
  <si>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</si>
  <si>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</si>
  <si>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</si>
  <si>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</si>
  <si>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</si>
  <si>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</si>
  <si>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</si>
  <si>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</si>
  <si>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</si>
  <si>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</si>
  <si>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</si>
  <si>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</si>
  <si>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</si>
  <si>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</si>
  <si>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</si>
  <si>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</si>
  <si>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</si>
  <si>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</si>
  <si>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</si>
  <si>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</si>
  <si>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</si>
  <si>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</si>
  <si>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</si>
  <si>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</si>
  <si>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</si>
  <si>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</si>
  <si>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</si>
  <si>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</si>
  <si>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</si>
  <si>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</si>
  <si>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</si>
  <si>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</si>
  <si>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</si>
  <si>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</si>
  <si>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</si>
  <si>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</si>
  <si>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</si>
  <si>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</si>
  <si>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</si>
  <si>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</si>
  <si>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</si>
  <si>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</si>
  <si>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</si>
  <si>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</si>
  <si>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</si>
  <si>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</si>
  <si>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</si>
  <si>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</si>
  <si>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</si>
  <si>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</si>
  <si>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</si>
  <si>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</si>
  <si>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</si>
  <si>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</si>
  <si>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</si>
  <si>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</si>
  <si>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</si>
  <si>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</si>
  <si>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</si>
  <si>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</si>
  <si>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</si>
  <si>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</si>
  <si>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</si>
  <si>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</si>
  <si>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</si>
  <si>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</si>
  <si>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</si>
  <si>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</si>
  <si>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</si>
  <si>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</si>
  <si>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</si>
  <si>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</si>
  <si>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</si>
  <si>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</si>
  <si>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</si>
  <si>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</si>
  <si>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</si>
  <si>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</si>
  <si>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</si>
  <si>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</si>
  <si>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</si>
  <si>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</si>
  <si>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</si>
  <si>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</si>
  <si>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</si>
  <si>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</si>
  <si>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</si>
  <si>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</si>
  <si>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</si>
  <si>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</si>
  <si>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</si>
  <si>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</si>
  <si>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</si>
  <si>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</si>
  <si>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</si>
  <si>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</si>
  <si>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</si>
  <si>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</si>
  <si>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</si>
  <si>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</si>
  <si>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</si>
  <si>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</si>
  <si>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</si>
  <si>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</si>
  <si>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</si>
  <si>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</si>
  <si>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</si>
  <si>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</si>
  <si>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</si>
  <si>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</si>
  <si>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</si>
  <si>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</si>
  <si>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</si>
  <si>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</si>
  <si>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</si>
  <si>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</si>
  <si>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</si>
  <si>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</si>
  <si>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</si>
  <si>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</si>
  <si>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</si>
  <si>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</si>
  <si>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</si>
  <si>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</si>
  <si>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</si>
  <si>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</si>
  <si>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</si>
  <si>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</si>
  <si>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</si>
  <si>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</si>
  <si>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</si>
  <si>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</si>
  <si>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</si>
  <si>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</si>
  <si>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</si>
  <si>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</si>
  <si>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</si>
  <si>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</si>
  <si>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</si>
  <si>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</si>
  <si>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</si>
  <si>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</si>
  <si>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</si>
  <si>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</si>
  <si>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</si>
  <si>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</si>
  <si>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</si>
  <si>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</si>
  <si>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</si>
  <si>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</si>
  <si>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</si>
  <si>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</si>
  <si>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</si>
  <si>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</si>
  <si>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</si>
  <si>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</si>
  <si>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</si>
  <si>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</si>
  <si>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</si>
  <si>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</si>
  <si>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</si>
  <si>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</si>
  <si>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</si>
  <si>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</si>
  <si>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</si>
  <si>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</si>
  <si>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</si>
  <si>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</si>
  <si>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</si>
  <si>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</si>
  <si>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</si>
  <si>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</si>
  <si>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</si>
  <si>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</si>
  <si>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</si>
  <si>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</si>
  <si>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</si>
  <si>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</si>
  <si>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</si>
  <si>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</si>
  <si>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</si>
  <si>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</si>
  <si>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</si>
  <si>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</si>
  <si>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</si>
  <si>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</si>
  <si>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</si>
  <si>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</si>
  <si>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</si>
  <si>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</si>
  <si>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</si>
  <si>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</si>
  <si>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</si>
  <si>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</si>
  <si>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</si>
  <si>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</si>
  <si>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</si>
  <si>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</si>
  <si>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</si>
  <si>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</si>
  <si>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</si>
  <si>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</si>
  <si>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</si>
  <si>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</si>
  <si>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</si>
  <si>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</si>
  <si>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</si>
  <si>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</si>
  <si>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</si>
  <si>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</si>
  <si>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</si>
  <si>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</si>
  <si>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</si>
  <si>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</si>
  <si>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</si>
  <si>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</si>
  <si>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</si>
  <si>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</si>
  <si>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</si>
  <si>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</si>
  <si>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</si>
  <si>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</si>
  <si>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</si>
  <si>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</si>
  <si>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</si>
  <si>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</si>
  <si>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</si>
  <si>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</si>
  <si>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</si>
  <si>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</si>
  <si>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</si>
  <si>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</si>
  <si>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</si>
  <si>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</si>
  <si>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</si>
  <si>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</si>
  <si>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</si>
  <si>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</si>
  <si>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</si>
  <si>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</si>
  <si>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</si>
  <si>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</si>
  <si>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</si>
  <si>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</si>
  <si>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</si>
  <si>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</si>
  <si>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</si>
  <si>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</si>
  <si>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</si>
  <si>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</si>
  <si>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</si>
  <si>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</si>
  <si>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</si>
  <si>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</si>
  <si>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</si>
  <si>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</si>
  <si>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</si>
  <si>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</si>
  <si>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</si>
  <si>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</si>
  <si>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</si>
  <si>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</si>
  <si>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</si>
  <si>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</si>
  <si>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</si>
  <si>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</si>
  <si>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</si>
  <si>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</si>
  <si>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</si>
  <si>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</si>
  <si>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</si>
  <si>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</si>
  <si>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</si>
  <si>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</si>
  <si>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</si>
  <si>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</si>
  <si>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</si>
  <si>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</si>
  <si>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</si>
  <si>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</si>
  <si>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</si>
  <si>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</si>
  <si>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</si>
  <si>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</si>
  <si>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</si>
  <si>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</si>
  <si>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</si>
  <si>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</si>
  <si>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</si>
  <si>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</si>
  <si>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</si>
  <si>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</si>
  <si>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</si>
  <si>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</si>
  <si>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</si>
  <si>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</si>
  <si>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</si>
  <si>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</si>
  <si>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</si>
  <si>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</si>
  <si>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</si>
  <si>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</si>
  <si>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</si>
  <si>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</si>
  <si>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</si>
  <si>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</si>
  <si>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</si>
  <si>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</si>
  <si>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</si>
  <si>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</si>
  <si>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</si>
  <si>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</si>
  <si>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</si>
  <si>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</si>
  <si>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</si>
  <si>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</si>
  <si>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</si>
  <si>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</si>
  <si>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</si>
  <si>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</si>
  <si>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</si>
  <si>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</si>
  <si>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</si>
  <si>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</si>
  <si>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</si>
  <si>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</si>
  <si>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</si>
  <si>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</si>
  <si>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</si>
  <si>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</si>
  <si>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</si>
  <si>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</si>
  <si>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</si>
  <si>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</si>
  <si>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</si>
  <si>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</si>
  <si>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</si>
  <si>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</si>
  <si>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</si>
  <si>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</si>
  <si>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</si>
  <si>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</si>
  <si>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</si>
  <si>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</si>
  <si>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</si>
  <si>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</si>
  <si>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</si>
  <si>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</si>
  <si>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</si>
  <si>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</si>
  <si>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</si>
  <si>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</si>
  <si>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</si>
  <si>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</si>
  <si>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</si>
  <si>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</si>
  <si>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</si>
  <si>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</si>
  <si>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</si>
  <si>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</si>
  <si>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</si>
  <si>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</si>
  <si>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</si>
  <si>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</si>
  <si>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</si>
  <si>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</si>
  <si>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</si>
  <si>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</si>
  <si>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</si>
  <si>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</si>
  <si>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</si>
  <si>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</si>
  <si>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</si>
  <si>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</si>
  <si>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</si>
  <si>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</si>
  <si>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</si>
  <si>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</si>
  <si>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</si>
  <si>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</si>
  <si>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</si>
  <si>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</si>
  <si>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</si>
  <si>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</si>
  <si>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</si>
  <si>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</si>
  <si>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</si>
  <si>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</si>
  <si>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</si>
  <si>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</si>
  <si>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</si>
  <si>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</si>
  <si>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</si>
  <si>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</si>
  <si>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</si>
  <si>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</si>
  <si>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</si>
  <si>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</si>
  <si>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</si>
  <si>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</si>
  <si>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</si>
  <si>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</si>
  <si>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</si>
  <si>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</si>
  <si>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</si>
  <si>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</si>
  <si>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</si>
  <si>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</si>
  <si>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</si>
  <si>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</si>
  <si>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</si>
  <si>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</si>
  <si>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</si>
  <si>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</si>
  <si>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</si>
  <si>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</si>
  <si>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</si>
  <si>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</si>
  <si>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</si>
  <si>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</si>
  <si>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</si>
  <si>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</si>
  <si>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</si>
  <si>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</si>
  <si>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</si>
  <si>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</si>
  <si>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</si>
  <si>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</si>
  <si>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</si>
  <si>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</si>
  <si>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</si>
  <si>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</si>
  <si>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</si>
  <si>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</si>
  <si>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</si>
  <si>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</si>
  <si>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</si>
  <si>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</si>
  <si>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</si>
  <si>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</si>
  <si>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</si>
  <si>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</si>
  <si>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</si>
  <si>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</si>
  <si>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</si>
  <si>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</si>
  <si>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</si>
  <si>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</si>
  <si>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</si>
  <si>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</si>
  <si>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</si>
  <si>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</si>
  <si>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</si>
  <si>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</si>
  <si>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</si>
  <si>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</si>
  <si>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</si>
  <si>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</si>
  <si>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</si>
  <si>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</si>
  <si>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</si>
  <si>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</si>
  <si>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</si>
  <si>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</si>
  <si>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</si>
  <si>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</si>
  <si>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</si>
  <si>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</si>
  <si>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</si>
  <si>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</si>
  <si>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</si>
  <si>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</si>
  <si>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</si>
  <si>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</si>
  <si>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</si>
  <si>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</si>
  <si>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</si>
  <si>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</si>
  <si>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</si>
  <si>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</si>
  <si>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</si>
  <si>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</si>
  <si>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</si>
  <si>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</si>
  <si>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</si>
  <si>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</si>
  <si>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</si>
  <si>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</si>
  <si>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</si>
  <si>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</si>
  <si>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</si>
  <si>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</si>
  <si>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</si>
  <si>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</si>
  <si>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</si>
  <si>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</si>
  <si>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</si>
  <si>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</si>
  <si>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</si>
  <si>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</si>
  <si>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</si>
  <si>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</si>
  <si>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</si>
  <si>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</si>
  <si>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</si>
  <si>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</si>
  <si>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</si>
  <si>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</si>
  <si>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</si>
  <si>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</si>
  <si>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</si>
  <si>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</si>
  <si>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</si>
  <si>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</si>
  <si>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</si>
  <si>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</si>
  <si>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</si>
  <si>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</si>
  <si>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</si>
  <si>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</si>
  <si>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</si>
  <si>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</si>
  <si>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</si>
  <si>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</si>
  <si>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</si>
  <si>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</si>
  <si>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</si>
  <si>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</si>
  <si>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</si>
  <si>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</si>
  <si>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</si>
  <si>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</si>
  <si>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</si>
  <si>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</si>
  <si>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</si>
  <si>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</si>
  <si>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</si>
  <si>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</si>
  <si>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</si>
  <si>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</si>
  <si>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</si>
  <si>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</si>
  <si>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</si>
  <si>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</si>
  <si>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</si>
  <si>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</si>
  <si>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</si>
  <si>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</si>
  <si>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</si>
  <si>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</si>
  <si>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</si>
  <si>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</si>
  <si>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</si>
  <si>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</si>
  <si>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</si>
  <si>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</si>
  <si>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</si>
  <si>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</si>
  <si>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</si>
  <si>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</si>
  <si>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</si>
  <si>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</si>
  <si>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</si>
  <si>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</si>
  <si>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</si>
  <si>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</si>
  <si>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</si>
  <si>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</si>
  <si>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</si>
  <si>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</si>
  <si>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</si>
  <si>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</si>
  <si>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</si>
  <si>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</si>
  <si>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</si>
  <si>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</si>
  <si>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</si>
  <si>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</si>
  <si>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</si>
  <si>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</si>
  <si>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</si>
  <si>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</si>
  <si>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</si>
  <si>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</si>
  <si>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</si>
  <si>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</si>
  <si>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</si>
  <si>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</si>
  <si>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</si>
  <si>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</si>
  <si>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</si>
  <si>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</si>
  <si>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</si>
  <si>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</si>
  <si>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</si>
  <si>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</si>
  <si>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</si>
  <si>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</si>
  <si>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</si>
  <si>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</si>
  <si>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</si>
  <si>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</si>
  <si>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</si>
  <si>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</si>
  <si>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</si>
  <si>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</si>
  <si>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</si>
  <si>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</si>
  <si>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</si>
  <si>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</si>
  <si>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</si>
  <si>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</si>
  <si>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</si>
  <si>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</si>
  <si>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</si>
  <si>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</si>
  <si>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</si>
  <si>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</si>
  <si>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</si>
  <si>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</si>
  <si>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</si>
  <si>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</si>
  <si>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</si>
  <si>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</si>
  <si>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</si>
  <si>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</si>
  <si>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</si>
  <si>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</si>
  <si>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</si>
  <si>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</si>
  <si>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</si>
  <si>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</si>
  <si>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</si>
  <si>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</si>
  <si>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</si>
  <si>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</si>
  <si>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</si>
  <si>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</si>
  <si>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</si>
  <si>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</si>
  <si>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</si>
  <si>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</si>
  <si>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</si>
  <si>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</si>
  <si>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</si>
  <si>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</si>
  <si>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</si>
  <si>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</si>
  <si>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</si>
  <si>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</si>
  <si>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</si>
  <si>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</si>
  <si>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</si>
  <si>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</si>
  <si>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</si>
  <si>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</si>
  <si>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</si>
  <si>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</si>
  <si>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</si>
  <si>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</si>
  <si>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</si>
  <si>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</si>
  <si>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</si>
  <si>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</si>
  <si>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</si>
  <si>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</si>
  <si>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</si>
  <si>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</si>
  <si>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</si>
  <si>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</si>
  <si>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</si>
  <si>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</si>
  <si>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</si>
  <si>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</si>
  <si>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</si>
  <si>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</si>
  <si>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</si>
  <si>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</si>
  <si>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</si>
  <si>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</si>
  <si>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</si>
  <si>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</si>
  <si>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</si>
  <si>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</si>
  <si>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</si>
  <si>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</si>
  <si>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</si>
  <si>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</si>
  <si>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</si>
  <si>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</si>
  <si>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</si>
  <si>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</si>
  <si>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</si>
  <si>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</si>
  <si>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</si>
  <si>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</si>
  <si>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</si>
  <si>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</si>
  <si>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</si>
  <si>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</si>
  <si>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</si>
  <si>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</si>
  <si>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</si>
  <si>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</si>
  <si>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</si>
  <si>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</si>
  <si>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</si>
  <si>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</si>
  <si>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</si>
  <si>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</si>
  <si>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</si>
  <si>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</si>
  <si>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</si>
  <si>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</si>
  <si>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</si>
  <si>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</si>
  <si>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</si>
  <si>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</si>
  <si>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</si>
  <si>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</si>
  <si>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</si>
  <si>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</si>
  <si>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</si>
  <si>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</si>
  <si>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</si>
  <si>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</si>
  <si>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</si>
  <si>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</si>
  <si>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</si>
  <si>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</si>
  <si>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</si>
  <si>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</si>
  <si>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</si>
  <si>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</si>
  <si>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</si>
  <si>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</si>
  <si>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</si>
  <si>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</si>
  <si>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</si>
  <si>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</si>
  <si>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</si>
  <si>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</si>
  <si>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</si>
  <si>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</si>
  <si>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</si>
  <si>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</si>
  <si>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</si>
  <si>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</si>
  <si>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</si>
  <si>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</si>
  <si>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</si>
  <si>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</si>
  <si>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</si>
  <si>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</si>
  <si>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</si>
  <si>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</si>
  <si>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</si>
  <si>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</si>
  <si>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</si>
  <si>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</si>
  <si>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</si>
  <si>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</si>
  <si>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</si>
  <si>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</si>
  <si>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</si>
  <si>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</si>
  <si>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</si>
  <si>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</si>
  <si>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</si>
  <si>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</si>
  <si>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</si>
  <si>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</si>
  <si>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</si>
  <si>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</si>
  <si>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</si>
  <si>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</si>
  <si>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</si>
  <si>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</si>
  <si>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</si>
  <si>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</si>
  <si>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</si>
  <si>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</si>
  <si>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</si>
  <si>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</si>
  <si>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</si>
  <si>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</si>
  <si>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</si>
  <si>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</si>
  <si>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</si>
  <si>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</si>
  <si>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</si>
  <si>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</si>
  <si>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</si>
  <si>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</si>
  <si>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</si>
  <si>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</si>
  <si>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</si>
  <si>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</si>
  <si>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</si>
  <si>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</si>
  <si>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</si>
  <si>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</si>
  <si>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</si>
  <si>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</si>
  <si>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</si>
  <si>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</si>
  <si>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</si>
  <si>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</si>
  <si>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</si>
  <si>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</si>
  <si>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</si>
  <si>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</si>
  <si>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</si>
  <si>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</si>
  <si>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</si>
  <si>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</si>
  <si>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</si>
  <si>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</si>
  <si>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</si>
  <si>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</si>
  <si>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</si>
  <si>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</si>
  <si>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</si>
  <si>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</si>
  <si>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</si>
  <si>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</si>
  <si>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</si>
  <si>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</si>
  <si>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</si>
  <si>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</si>
  <si>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</si>
  <si>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</si>
  <si>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</si>
  <si>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</si>
  <si>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</si>
  <si>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</si>
  <si>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</si>
  <si>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</si>
  <si>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</si>
  <si>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</si>
  <si>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</si>
  <si>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</si>
  <si>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</si>
  <si>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</si>
  <si>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</si>
  <si>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</si>
  <si>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</si>
  <si>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</si>
  <si>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</si>
  <si>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</si>
  <si>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</si>
  <si>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</si>
  <si>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</si>
  <si>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</si>
  <si>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</si>
  <si>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</si>
  <si>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</si>
  <si>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</si>
  <si>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</si>
  <si>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</si>
  <si>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</si>
  <si>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</si>
  <si>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</si>
  <si>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</si>
  <si>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</si>
  <si>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</si>
  <si>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</si>
  <si>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</si>
  <si>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</si>
  <si>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</si>
  <si>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</si>
  <si>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</si>
  <si>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</si>
  <si>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</si>
  <si>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</si>
  <si>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</si>
  <si>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</si>
  <si>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</si>
  <si>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</si>
  <si>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</si>
  <si>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</si>
  <si>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</si>
  <si>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</si>
  <si>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</si>
  <si>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</si>
  <si>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</si>
  <si>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</si>
  <si>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</si>
  <si>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</si>
  <si>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</si>
  <si>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</si>
  <si>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</si>
  <si>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</si>
  <si>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</si>
  <si>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</si>
  <si>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</si>
  <si>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</si>
  <si>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</si>
  <si>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</si>
  <si>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</si>
  <si>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</si>
  <si>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</si>
  <si>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</si>
  <si>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</si>
  <si>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</si>
  <si>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</si>
  <si>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</si>
  <si>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</si>
  <si>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</si>
  <si>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</si>
  <si>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</si>
  <si>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</si>
  <si>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</si>
  <si>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</si>
  <si>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</si>
  <si>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</si>
  <si>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</si>
  <si>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</si>
  <si>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</si>
  <si>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</si>
  <si>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</si>
  <si>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</si>
  <si>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</si>
  <si>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</si>
  <si>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</si>
  <si>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</si>
  <si>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</si>
  <si>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</si>
  <si>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</si>
  <si>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</si>
  <si>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</si>
  <si>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</si>
  <si>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</si>
  <si>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</si>
  <si>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</si>
  <si>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</si>
  <si>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</si>
  <si>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</si>
  <si>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</si>
  <si>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</si>
  <si>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</si>
  <si>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</si>
  <si>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</si>
  <si>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</si>
  <si>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</si>
  <si>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</si>
  <si>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</si>
  <si>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</si>
  <si>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</si>
  <si>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</si>
  <si>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</si>
  <si>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</si>
  <si>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</si>
  <si>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</si>
  <si>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</si>
  <si>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</si>
  <si>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</si>
  <si>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</si>
  <si>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</si>
  <si>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</si>
  <si>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</si>
  <si>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</si>
  <si>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</si>
  <si>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</si>
  <si>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</si>
  <si>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</si>
  <si>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</si>
  <si>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</si>
  <si>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</si>
  <si>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</si>
  <si>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</si>
  <si>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</si>
  <si>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</si>
  <si>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</si>
  <si>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</si>
  <si>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</si>
  <si>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</si>
  <si>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</si>
  <si>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</si>
  <si>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</si>
  <si>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</si>
  <si>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</si>
  <si>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</si>
  <si>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</si>
  <si>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</si>
  <si>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</si>
  <si>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</si>
  <si>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</si>
  <si>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</si>
  <si>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</si>
  <si>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</si>
  <si>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</si>
  <si>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</si>
  <si>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</si>
  <si>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</si>
  <si>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</si>
  <si>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</si>
  <si>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</si>
  <si>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</si>
  <si>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</si>
  <si>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</si>
  <si>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</si>
  <si>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</si>
  <si>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</si>
  <si>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</si>
  <si>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</si>
  <si>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</si>
  <si>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</si>
  <si>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</si>
  <si>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</si>
  <si>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</si>
  <si>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</si>
  <si>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</si>
  <si>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</si>
  <si>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</si>
  <si>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</si>
  <si>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</si>
  <si>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</si>
  <si>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</si>
  <si>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</si>
  <si>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</si>
  <si>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</si>
  <si>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</si>
  <si>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</si>
  <si>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</si>
  <si>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</si>
  <si>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</si>
  <si>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</si>
  <si>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</si>
  <si>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</si>
  <si>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</si>
  <si>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</si>
  <si>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</si>
  <si>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</si>
  <si>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</si>
  <si>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</si>
  <si>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</si>
  <si>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</si>
  <si>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</si>
  <si>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</si>
  <si>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</si>
  <si>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</si>
  <si>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</si>
  <si>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</si>
  <si>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</si>
  <si>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</si>
  <si>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</si>
  <si>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</si>
  <si>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</si>
  <si>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</si>
  <si>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</si>
  <si>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</si>
  <si>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</si>
  <si>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</si>
  <si>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</si>
  <si>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</si>
  <si>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</si>
  <si>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</si>
  <si>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</si>
  <si>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</si>
  <si>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</si>
  <si>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</si>
  <si>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</si>
  <si>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</si>
  <si>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</si>
  <si>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</si>
  <si>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</si>
  <si>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</si>
  <si>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</si>
  <si>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</si>
  <si>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</si>
  <si>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</si>
  <si>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</si>
  <si>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</si>
  <si>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</si>
  <si>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</si>
  <si>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</si>
  <si>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</si>
  <si>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</si>
  <si>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</si>
  <si>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</si>
  <si>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</si>
  <si>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</si>
  <si>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</si>
  <si>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</si>
  <si>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</si>
  <si>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</si>
  <si>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</si>
  <si>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</si>
  <si>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</si>
  <si>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</si>
  <si>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</si>
  <si>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</si>
  <si>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</si>
  <si>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</si>
  <si>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</si>
  <si>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</si>
  <si>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</si>
  <si>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</si>
  <si>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</si>
  <si>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</si>
  <si>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</si>
  <si>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</si>
  <si>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</si>
  <si>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</si>
  <si>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</si>
  <si>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</si>
  <si>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</si>
  <si>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</si>
  <si>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</si>
  <si>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</si>
  <si>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</si>
  <si>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</si>
  <si>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</si>
  <si>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</si>
  <si>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</si>
  <si>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</si>
  <si>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</si>
  <si>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</si>
  <si>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</si>
  <si>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</si>
  <si>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</si>
  <si>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</si>
  <si>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</si>
  <si>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</si>
  <si>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</si>
  <si>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</si>
  <si>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</si>
  <si>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</si>
  <si>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</si>
  <si>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</si>
  <si>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</si>
  <si>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</si>
  <si>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</si>
  <si>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</si>
  <si>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</si>
  <si>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</si>
  <si>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</si>
  <si>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</si>
  <si>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</si>
  <si>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</si>
  <si>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</si>
  <si>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</si>
  <si>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</si>
  <si>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</si>
  <si>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</si>
  <si>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</si>
  <si>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</si>
  <si>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</si>
  <si>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</si>
  <si>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</si>
  <si>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</si>
  <si>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</si>
  <si>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</si>
  <si>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</si>
  <si>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</si>
  <si>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</si>
  <si>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</si>
  <si>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</si>
  <si>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</si>
  <si>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</si>
  <si>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</si>
  <si>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</si>
  <si>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</si>
  <si>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</si>
  <si>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</si>
  <si>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</si>
  <si>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</si>
  <si>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</si>
  <si>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</si>
  <si>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</si>
  <si>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</si>
  <si>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</si>
  <si>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</si>
  <si>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</si>
  <si>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</si>
  <si>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</si>
  <si>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</si>
  <si>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</si>
  <si>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</si>
  <si>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</si>
  <si>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</si>
  <si>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</si>
  <si>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</si>
  <si>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</si>
  <si>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</si>
  <si>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</si>
  <si>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</si>
  <si>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</si>
  <si>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</si>
  <si>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</si>
  <si>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</si>
  <si>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</si>
  <si>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</si>
  <si>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</si>
  <si>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</si>
  <si>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</si>
  <si>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</si>
  <si>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</si>
  <si>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</si>
  <si>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</si>
  <si>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</si>
  <si>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</si>
  <si>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</si>
  <si>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</si>
  <si>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</si>
  <si>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</si>
  <si>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</si>
  <si>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</si>
  <si>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</si>
  <si>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</si>
  <si>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</si>
  <si>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</si>
  <si>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</si>
  <si>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</si>
  <si>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</si>
  <si>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</si>
  <si>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</si>
  <si>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</si>
  <si>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</si>
  <si>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</si>
  <si>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</si>
  <si>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</si>
  <si>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</si>
  <si>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</si>
  <si>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</si>
  <si>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</si>
  <si>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</si>
  <si>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</si>
  <si>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</si>
  <si>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</si>
  <si>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</si>
  <si>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</si>
  <si>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</si>
  <si>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</si>
  <si>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</si>
  <si>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</si>
  <si>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</si>
  <si>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</si>
  <si>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</si>
  <si>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</si>
  <si>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</si>
  <si>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</si>
  <si>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</si>
  <si>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</si>
  <si>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</si>
  <si>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</si>
  <si>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</si>
  <si>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</si>
  <si>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</si>
  <si>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</si>
  <si>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</si>
  <si>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</si>
  <si>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</si>
  <si>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</si>
  <si>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</si>
  <si>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</si>
  <si>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</si>
  <si>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</si>
  <si>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</si>
  <si>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</si>
  <si>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</si>
  <si>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</si>
  <si>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</si>
  <si>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</si>
  <si>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</si>
  <si>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</si>
  <si>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</si>
  <si>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</si>
  <si>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</si>
  <si>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</si>
  <si>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</si>
  <si>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</si>
  <si>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</si>
  <si>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</si>
  <si>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</si>
  <si>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</si>
  <si>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</si>
  <si>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</si>
  <si>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</si>
  <si>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</si>
  <si>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</si>
  <si>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</si>
  <si>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</si>
  <si>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</si>
  <si>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</si>
  <si>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</si>
  <si>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</si>
  <si>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</si>
  <si>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</si>
  <si>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</si>
  <si>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</si>
  <si>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</si>
  <si>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</si>
  <si>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</si>
  <si>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</si>
  <si>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</si>
  <si>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</si>
  <si>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</si>
  <si>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</si>
  <si>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</si>
  <si>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</si>
  <si>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</si>
  <si>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</si>
  <si>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</si>
  <si>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</si>
  <si>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</si>
  <si>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</si>
  <si>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</si>
  <si>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</si>
  <si>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</si>
  <si>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</si>
  <si>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</si>
  <si>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</si>
  <si>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</si>
  <si>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</si>
  <si>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</si>
  <si>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</si>
  <si>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</si>
  <si>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</si>
  <si>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</si>
  <si>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</si>
  <si>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</si>
  <si>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</si>
  <si>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</si>
  <si>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</si>
  <si>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</si>
  <si>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</si>
  <si>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</si>
  <si>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</si>
  <si>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</si>
  <si>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</si>
  <si>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</si>
  <si>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</si>
  <si>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</si>
  <si>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</si>
  <si>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</si>
  <si>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</si>
  <si>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</si>
  <si>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</si>
  <si>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</si>
  <si>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</si>
  <si>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</si>
  <si>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</si>
  <si>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</si>
  <si>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</si>
  <si>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</si>
  <si>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</si>
  <si>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</si>
  <si>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</si>
  <si>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</si>
  <si>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</si>
  <si>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</si>
  <si>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</si>
  <si>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</si>
  <si>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</si>
  <si>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</si>
  <si>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</si>
  <si>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</si>
  <si>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</si>
  <si>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</si>
  <si>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</si>
  <si>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</si>
  <si>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</si>
  <si>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</si>
  <si>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</si>
  <si>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</si>
  <si>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</si>
  <si>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</si>
  <si>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</si>
  <si>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</si>
  <si>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</si>
  <si>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</si>
  <si>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</si>
  <si>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</si>
  <si>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</si>
  <si>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</si>
  <si>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</si>
  <si>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</si>
  <si>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</si>
  <si>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</si>
  <si>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</si>
  <si>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</si>
  <si>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</si>
  <si>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</si>
  <si>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</si>
  <si>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</si>
  <si>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</si>
  <si>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</si>
  <si>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</si>
  <si>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</si>
  <si>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</si>
  <si>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</si>
  <si>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</si>
  <si>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</si>
  <si>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</si>
  <si>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</si>
  <si>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</si>
  <si>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</si>
  <si>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</si>
  <si>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</si>
  <si>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</si>
  <si>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</si>
  <si>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</si>
  <si>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</si>
  <si>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</si>
  <si>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</si>
  <si>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</si>
  <si>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</si>
  <si>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</si>
  <si>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</si>
  <si>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</si>
  <si>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</si>
  <si>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</si>
  <si>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</si>
  <si>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</si>
  <si>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</si>
  <si>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</si>
  <si>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</si>
  <si>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</si>
  <si>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</si>
  <si>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</si>
  <si>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</si>
  <si>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</si>
  <si>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</si>
  <si>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</si>
  <si>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</si>
  <si>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</si>
  <si>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</si>
  <si>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</si>
  <si>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</si>
  <si>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</si>
  <si>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</si>
  <si>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</si>
  <si>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</si>
  <si>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</si>
  <si>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</si>
  <si>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</si>
  <si>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</si>
  <si>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</si>
  <si>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</si>
  <si>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</si>
  <si>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</si>
  <si>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</si>
  <si>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</si>
  <si>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</si>
  <si>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</si>
  <si>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</si>
  <si>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</si>
  <si>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</si>
  <si>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</si>
  <si>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</si>
  <si>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</si>
  <si>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</si>
  <si>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</si>
  <si>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</si>
  <si>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</si>
  <si>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</si>
  <si>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</si>
  <si>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</si>
  <si>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</si>
  <si>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</si>
  <si>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</si>
  <si>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</si>
  <si>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</si>
  <si>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</si>
  <si>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</si>
  <si>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</si>
  <si>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</si>
  <si>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</si>
  <si>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</si>
  <si>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</si>
  <si>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</si>
  <si>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</si>
  <si>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</si>
  <si>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</si>
  <si>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</si>
  <si>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</si>
  <si>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</si>
  <si>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</si>
  <si>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</si>
  <si>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</si>
  <si>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</si>
  <si>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</si>
  <si>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</si>
  <si>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</si>
  <si>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</si>
  <si>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</si>
  <si>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</si>
  <si>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</si>
  <si>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</si>
  <si>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</si>
  <si>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</si>
  <si>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</si>
  <si>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</si>
  <si>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</si>
  <si>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</si>
  <si>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</si>
  <si>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</si>
  <si>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</si>
  <si>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</si>
  <si>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</si>
  <si>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</si>
  <si>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</si>
  <si>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</si>
  <si>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</si>
  <si>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</si>
  <si>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</si>
  <si>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</si>
  <si>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</si>
  <si>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</si>
  <si>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</si>
  <si>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</si>
  <si>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</si>
  <si>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</si>
  <si>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</si>
  <si>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</si>
  <si>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</si>
  <si>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</si>
  <si>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</si>
  <si>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</si>
  <si>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</si>
  <si>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</si>
  <si>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</si>
  <si>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</si>
  <si>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</si>
  <si>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</si>
  <si>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</si>
  <si>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</si>
  <si>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</si>
  <si>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</si>
  <si>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</si>
  <si>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</si>
  <si>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</si>
  <si>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</si>
  <si>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</si>
  <si>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</si>
  <si>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</si>
  <si>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</si>
  <si>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</si>
  <si>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</si>
  <si>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</si>
  <si>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</si>
  <si>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</si>
  <si>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</si>
  <si>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</si>
  <si>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</si>
  <si>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</si>
  <si>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</si>
  <si>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</si>
  <si>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</si>
  <si>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</si>
  <si>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</si>
  <si>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</si>
  <si>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</si>
  <si>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</si>
  <si>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</si>
  <si>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</si>
  <si>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</si>
  <si>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</si>
  <si>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</si>
  <si>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</si>
  <si>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</si>
  <si>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</si>
  <si>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</si>
  <si>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</si>
  <si>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</si>
  <si>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</si>
  <si>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</si>
  <si>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</si>
  <si>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</si>
  <si>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</si>
  <si>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</si>
  <si>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</si>
  <si>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</si>
  <si>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</si>
  <si>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</si>
  <si>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</si>
  <si>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</si>
  <si>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</si>
  <si>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</si>
  <si>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</si>
  <si>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</si>
  <si>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</si>
  <si>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</si>
  <si>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</si>
  <si>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</si>
  <si>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</si>
  <si>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</si>
  <si>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</si>
  <si>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</si>
  <si>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</si>
  <si>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</si>
  <si>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</si>
  <si>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</si>
  <si>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</si>
  <si>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</si>
  <si>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</si>
  <si>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</si>
  <si>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</si>
  <si>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</si>
  <si>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</si>
  <si>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</si>
  <si>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</si>
  <si>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</si>
  <si>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</si>
  <si>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</si>
  <si>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</si>
  <si>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</si>
  <si>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</si>
  <si>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</si>
  <si>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</si>
  <si>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</si>
  <si>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</si>
  <si>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</si>
  <si>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</si>
  <si>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</si>
  <si>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</si>
  <si>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</si>
  <si>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</si>
  <si>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</si>
  <si>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</si>
  <si>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</si>
  <si>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</si>
  <si>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</si>
  <si>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</si>
  <si>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</si>
  <si>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</si>
  <si>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</si>
  <si>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</si>
  <si>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</si>
  <si>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</si>
  <si>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</si>
  <si>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</si>
  <si>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</si>
  <si>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</si>
  <si>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</si>
  <si>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</si>
  <si>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</si>
  <si>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</si>
  <si>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</si>
  <si>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</si>
  <si>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</si>
  <si>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</si>
  <si>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</si>
  <si>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</si>
  <si>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</si>
  <si>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</si>
  <si>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</si>
  <si>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</si>
  <si>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</si>
  <si>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</si>
  <si>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</si>
  <si>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</si>
  <si>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</si>
  <si>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</si>
  <si>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</si>
  <si>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</si>
  <si>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</si>
  <si>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</si>
  <si>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</si>
  <si>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</si>
  <si>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</si>
  <si>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</si>
  <si>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</si>
  <si>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</si>
  <si>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</si>
  <si>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</si>
  <si>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</si>
  <si>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</si>
  <si>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</si>
  <si>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</si>
  <si>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</si>
  <si>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</si>
  <si>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</si>
  <si>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</si>
  <si>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</si>
  <si>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</si>
  <si>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</si>
  <si>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</si>
  <si>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</si>
  <si>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</si>
  <si>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</si>
  <si>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</si>
  <si>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</si>
  <si>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</si>
  <si>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</si>
  <si>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</si>
  <si>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</si>
  <si>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</si>
  <si>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</si>
  <si>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</si>
  <si>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</si>
  <si>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</si>
  <si>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</si>
  <si>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</si>
  <si>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</si>
  <si>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</si>
  <si>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</si>
  <si>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</si>
  <si>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</si>
  <si>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</si>
  <si>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</si>
  <si>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</si>
  <si>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</si>
  <si>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</si>
  <si>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</si>
  <si>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</si>
  <si>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</si>
  <si>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</si>
  <si>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</si>
  <si>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</si>
  <si>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</si>
  <si>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</si>
  <si>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</si>
  <si>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</si>
  <si>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</si>
  <si>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</si>
  <si>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</si>
  <si>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</si>
  <si>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</si>
  <si>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</si>
  <si>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</si>
  <si>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</si>
  <si>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</si>
  <si>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</si>
  <si>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</si>
  <si>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</si>
  <si>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</si>
  <si>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</si>
  <si>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</si>
  <si>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</si>
  <si>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</si>
  <si>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</si>
  <si>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</si>
  <si>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</si>
  <si>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</si>
  <si>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</si>
  <si>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</si>
  <si>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</si>
  <si>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</si>
  <si>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</si>
  <si>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</si>
  <si>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</si>
  <si>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</si>
  <si>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</si>
  <si>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</si>
  <si>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</si>
  <si>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</si>
  <si>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</si>
  <si>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</si>
  <si>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</si>
  <si>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</si>
  <si>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</si>
  <si>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</si>
  <si>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</si>
  <si>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</si>
  <si>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</si>
  <si>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</si>
  <si>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</si>
  <si>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</si>
  <si>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</si>
  <si>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</si>
  <si>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</si>
  <si>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</si>
  <si>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</si>
  <si>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</si>
  <si>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</si>
  <si>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</si>
  <si>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</si>
  <si>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</si>
  <si>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</si>
  <si>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</si>
  <si>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</si>
  <si>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</si>
  <si>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</si>
  <si>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</si>
  <si>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</si>
  <si>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</si>
  <si>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</si>
  <si>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</si>
  <si>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</si>
  <si>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</si>
  <si>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</si>
  <si>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</si>
  <si>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</si>
  <si>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</si>
  <si>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</si>
  <si>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</si>
  <si>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</si>
  <si>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</si>
  <si>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</si>
  <si>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</si>
  <si>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</si>
  <si>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</si>
  <si>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</si>
  <si>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</si>
  <si>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</si>
  <si>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</si>
  <si>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</si>
  <si>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</si>
  <si>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</si>
  <si>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</si>
  <si>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</si>
  <si>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</si>
  <si>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</si>
  <si>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</si>
  <si>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</si>
  <si>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</si>
  <si>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</si>
  <si>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</si>
  <si>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</si>
  <si>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</si>
  <si>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</si>
  <si>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</si>
  <si>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</si>
  <si>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</si>
  <si>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</si>
  <si>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</si>
  <si>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</si>
  <si>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</si>
  <si>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</si>
  <si>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</si>
  <si>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</si>
  <si>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</si>
  <si>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</si>
  <si>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</si>
  <si>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</si>
  <si>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</si>
  <si>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</si>
  <si>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</si>
  <si>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</si>
  <si>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</si>
  <si>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</si>
  <si>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</si>
  <si>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</si>
  <si>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</si>
  <si>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</si>
  <si>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</si>
  <si>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</si>
  <si>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</si>
  <si>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</si>
  <si>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</si>
  <si>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</si>
  <si>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</si>
  <si>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</si>
  <si>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</si>
  <si>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</si>
  <si>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</si>
  <si>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</si>
  <si>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</si>
  <si>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</si>
  <si>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</si>
  <si>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</si>
  <si>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</si>
  <si>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</si>
  <si>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</si>
  <si>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</si>
  <si>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</si>
  <si>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</si>
  <si>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</si>
  <si>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</si>
  <si>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</si>
  <si>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</si>
  <si>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</si>
  <si>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</si>
  <si>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</si>
  <si>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</si>
  <si>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</si>
  <si>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</si>
  <si>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</si>
  <si>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</si>
  <si>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</si>
  <si>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</si>
  <si>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</si>
  <si>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</si>
  <si>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</si>
  <si>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</si>
  <si>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</si>
  <si>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</si>
  <si>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</si>
  <si>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</si>
  <si>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</si>
  <si>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</si>
  <si>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</si>
  <si>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</si>
  <si>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</si>
  <si>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</si>
  <si>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</si>
  <si>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</si>
  <si>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</si>
  <si>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</si>
  <si>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</si>
  <si>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</si>
  <si>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</si>
  <si>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</si>
  <si>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</si>
  <si>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</si>
  <si>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</si>
  <si>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</si>
  <si>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</si>
  <si>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</si>
  <si>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</si>
  <si>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</si>
  <si>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</si>
  <si>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</si>
  <si>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</si>
  <si>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</si>
  <si>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</si>
  <si>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</si>
  <si>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</si>
  <si>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</si>
  <si>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</si>
  <si>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</si>
  <si>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</si>
  <si>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</si>
  <si>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</si>
  <si>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</si>
  <si>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</si>
  <si>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</si>
  <si>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</si>
  <si>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</si>
  <si>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</si>
  <si>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</si>
  <si>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</si>
  <si>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</si>
  <si>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</si>
  <si>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</si>
  <si>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</si>
  <si>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</si>
  <si>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</si>
  <si>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</si>
  <si>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</si>
  <si>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</si>
  <si>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</si>
  <si>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</si>
  <si>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</si>
  <si>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</si>
  <si>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</si>
  <si>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</si>
  <si>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</si>
  <si>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</si>
  <si>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</si>
  <si>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</si>
  <si>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</si>
  <si>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</si>
  <si>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</si>
  <si>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</si>
  <si>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</si>
  <si>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</si>
  <si>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</si>
  <si>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</si>
  <si>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</si>
  <si>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</si>
  <si>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</si>
  <si>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</si>
  <si>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</si>
  <si>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</si>
  <si>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</si>
  <si>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</si>
  <si>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</si>
  <si>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</si>
  <si>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</si>
  <si>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</si>
  <si>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</si>
  <si>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</si>
  <si>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</si>
  <si>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</si>
  <si>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</si>
  <si>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</si>
  <si>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</si>
  <si>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</si>
  <si>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</si>
  <si>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</si>
  <si>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</si>
  <si>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</si>
  <si>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</si>
  <si>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</si>
  <si>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</si>
  <si>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</si>
  <si>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</si>
  <si>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</si>
  <si>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</si>
  <si>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</si>
  <si>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</si>
  <si>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</si>
  <si>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</si>
  <si>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</si>
  <si>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</si>
  <si>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</si>
  <si>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</si>
  <si>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</si>
  <si>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</si>
  <si>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</si>
  <si>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</si>
  <si>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</si>
  <si>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</si>
  <si>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</si>
  <si>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</si>
  <si>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</si>
  <si>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</si>
  <si>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</si>
  <si>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</si>
  <si>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</si>
  <si>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</si>
  <si>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</si>
  <si>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</si>
  <si>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</si>
  <si>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</si>
  <si>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</si>
  <si>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</si>
  <si>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</si>
  <si>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</si>
  <si>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</si>
  <si>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</si>
  <si>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</si>
  <si>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</si>
  <si>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</si>
  <si>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</si>
  <si>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</si>
  <si>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</si>
  <si>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</si>
  <si>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</si>
  <si>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</si>
  <si>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</si>
  <si>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</si>
  <si>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</si>
  <si>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</si>
  <si>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</si>
  <si>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</si>
  <si>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</si>
  <si>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</si>
  <si>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</si>
  <si>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</si>
  <si>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</si>
  <si>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</si>
  <si>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</si>
  <si>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</si>
  <si>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</si>
  <si>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</si>
  <si>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</si>
  <si>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</si>
  <si>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</si>
  <si>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</si>
  <si>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</si>
  <si>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</si>
  <si>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</si>
  <si>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</si>
  <si>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</si>
  <si>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</si>
  <si>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</si>
  <si>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</si>
  <si>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</si>
  <si>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</si>
  <si>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</si>
  <si>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</si>
  <si>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</si>
  <si>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</si>
  <si>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</si>
  <si>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</si>
  <si>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</si>
  <si>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</si>
  <si>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</si>
  <si>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</si>
  <si>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</si>
  <si>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</si>
  <si>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</si>
  <si>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</si>
  <si>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</si>
  <si>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</si>
  <si>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</si>
  <si>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</si>
  <si>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</si>
  <si>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</si>
  <si>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</si>
  <si>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</si>
  <si>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</si>
  <si>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</si>
  <si>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</si>
  <si>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</si>
  <si>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</si>
  <si>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</si>
  <si>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</si>
  <si>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</si>
  <si>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</si>
  <si>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</si>
  <si>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</si>
  <si>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</si>
  <si>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</si>
  <si>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</si>
  <si>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</si>
  <si>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</si>
  <si>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</si>
  <si>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</si>
  <si>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</si>
  <si>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</si>
  <si>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</si>
  <si>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</si>
  <si>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</si>
  <si>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</si>
  <si>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</si>
  <si>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</si>
  <si>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</si>
  <si>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</si>
  <si>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</si>
  <si>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</si>
  <si>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</si>
  <si>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</si>
  <si>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</si>
  <si>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</si>
  <si>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</si>
  <si>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</si>
  <si>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</si>
  <si>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</si>
  <si>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</si>
  <si>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</si>
  <si>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</si>
  <si>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</si>
  <si>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</si>
  <si>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</si>
  <si>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</si>
  <si>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</si>
  <si>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</si>
  <si>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</si>
  <si>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</si>
  <si>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</si>
  <si>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</si>
  <si>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</si>
  <si>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</si>
  <si>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</si>
  <si>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</si>
  <si>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</si>
  <si>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</si>
  <si>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</si>
  <si>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</si>
  <si>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</si>
  <si>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</si>
  <si>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</si>
  <si>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</si>
  <si>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</si>
  <si>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</si>
  <si>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</si>
  <si>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</si>
  <si>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</si>
  <si>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</si>
  <si>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</si>
  <si>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</si>
  <si>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</si>
  <si>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</si>
  <si>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</si>
  <si>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</si>
  <si>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</si>
  <si>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</si>
  <si>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</si>
  <si>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</si>
  <si>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</si>
  <si>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</si>
  <si>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</si>
  <si>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</si>
  <si>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</si>
  <si>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</si>
  <si>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</si>
  <si>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</si>
  <si>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</si>
  <si>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</si>
  <si>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</si>
  <si>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</si>
  <si>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</si>
  <si>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</si>
  <si>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</si>
  <si>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</si>
  <si>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</si>
  <si>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</si>
  <si>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</si>
  <si>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</si>
  <si>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</si>
  <si>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</si>
  <si>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</si>
  <si>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</si>
  <si>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</si>
  <si>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</si>
  <si>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</si>
  <si>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</si>
  <si>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</si>
  <si>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</si>
  <si>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</si>
  <si>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</si>
  <si>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</si>
  <si>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</si>
  <si>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</si>
  <si>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</si>
  <si>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</si>
  <si>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</si>
  <si>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</si>
  <si>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</si>
  <si>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</si>
  <si>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</si>
  <si>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</si>
  <si>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</si>
  <si>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</si>
  <si>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</si>
  <si>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</si>
  <si>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</si>
  <si>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</si>
  <si>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</si>
  <si>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</si>
  <si>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</si>
  <si>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</si>
  <si>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</si>
  <si>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</si>
  <si>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</si>
  <si>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</si>
  <si>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</si>
  <si>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</si>
  <si>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</si>
  <si>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</si>
  <si>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</si>
  <si>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</si>
  <si>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</si>
  <si>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</si>
  <si>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</si>
  <si>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</si>
  <si>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</si>
  <si>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</si>
  <si>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</si>
  <si>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</si>
  <si>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</si>
  <si>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</si>
  <si>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</si>
  <si>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</si>
  <si>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</si>
  <si>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</si>
  <si>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</si>
  <si>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</si>
  <si>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</si>
  <si>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</si>
  <si>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</si>
  <si>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</si>
  <si>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</si>
  <si>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</si>
  <si>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</si>
  <si>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</si>
  <si>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</si>
  <si>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</si>
  <si>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</si>
  <si>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</si>
  <si>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</si>
  <si>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</si>
  <si>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</si>
  <si>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</si>
  <si>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</si>
  <si>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</si>
  <si>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</si>
  <si>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</si>
  <si>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</si>
  <si>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</si>
  <si>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</si>
  <si>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</si>
  <si>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</si>
  <si>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</si>
  <si>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</si>
  <si>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</si>
  <si>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</si>
  <si>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</si>
  <si>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</si>
  <si>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</si>
  <si>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</si>
  <si>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</si>
  <si>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</si>
  <si>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</si>
  <si>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</si>
  <si>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</si>
  <si>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</si>
  <si>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</si>
  <si>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</si>
  <si>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</si>
  <si>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</si>
  <si>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</si>
  <si>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</si>
  <si>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</si>
  <si>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</si>
  <si>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</si>
  <si>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</si>
  <si>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</si>
  <si>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</si>
  <si>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</si>
  <si>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</si>
  <si>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</si>
  <si>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</si>
  <si>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</si>
  <si>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</si>
  <si>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</si>
  <si>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</si>
  <si>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</si>
  <si>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</si>
  <si>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</si>
  <si>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</si>
  <si>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</si>
  <si>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</si>
  <si>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</si>
  <si>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</si>
  <si>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</si>
  <si>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</si>
  <si>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</si>
  <si>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</si>
  <si>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</si>
  <si>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</si>
  <si>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</si>
  <si>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</si>
  <si>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</si>
  <si>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</si>
  <si>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</si>
  <si>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</si>
  <si>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</si>
  <si>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</si>
  <si>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</si>
  <si>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</si>
  <si>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</si>
  <si>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</si>
  <si>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</si>
  <si>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</si>
  <si>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</si>
  <si>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</si>
  <si>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</si>
  <si>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</si>
  <si>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</si>
  <si>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</si>
  <si>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</si>
  <si>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</si>
  <si>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</si>
  <si>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</si>
  <si>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</si>
  <si>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</si>
  <si>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</si>
  <si>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</si>
  <si>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</si>
  <si>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</si>
  <si>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</si>
  <si>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</si>
  <si>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</si>
  <si>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</si>
  <si>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</si>
  <si>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</si>
  <si>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</si>
  <si>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</si>
  <si>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</si>
  <si>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</si>
  <si>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</si>
  <si>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</si>
  <si>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</si>
  <si>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</si>
  <si>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</si>
  <si>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</si>
  <si>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</si>
  <si>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</si>
  <si>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</si>
  <si>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</si>
  <si>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</si>
  <si>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</si>
  <si>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</si>
  <si>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</si>
  <si>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</si>
  <si>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</si>
  <si>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</si>
  <si>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</si>
  <si>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</si>
  <si>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</si>
  <si>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</si>
  <si>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</si>
  <si>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</si>
  <si>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</si>
  <si>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</si>
  <si>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</si>
  <si>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</si>
  <si>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</si>
  <si>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</si>
  <si>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</si>
  <si>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</si>
  <si>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</si>
  <si>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</si>
  <si>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</si>
  <si>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</si>
  <si>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</si>
  <si>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</si>
  <si>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</si>
  <si>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</si>
  <si>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</si>
  <si>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</si>
  <si>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</si>
  <si>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</si>
  <si>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</si>
  <si>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</si>
  <si>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</si>
  <si>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</si>
  <si>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</si>
  <si>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</si>
  <si>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</si>
  <si>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</si>
  <si>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</si>
  <si>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</si>
  <si>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</si>
  <si>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</si>
  <si>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</si>
  <si>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</si>
  <si>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</si>
  <si>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</si>
  <si>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</si>
  <si>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</si>
  <si>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</si>
  <si>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</si>
  <si>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</si>
  <si>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</si>
  <si>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</si>
  <si>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</si>
  <si>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</si>
  <si>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</si>
  <si>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</si>
  <si>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</si>
  <si>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</si>
  <si>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</si>
  <si>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</si>
  <si>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</si>
  <si>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</si>
  <si>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</si>
  <si>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</si>
  <si>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</si>
  <si>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</si>
  <si>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</si>
  <si>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</si>
  <si>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</si>
  <si>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</si>
  <si>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</si>
  <si>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</si>
  <si>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</si>
  <si>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</si>
  <si>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</si>
  <si>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</si>
  <si>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</si>
  <si>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</si>
  <si>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</si>
  <si>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</si>
  <si>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</si>
  <si>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</si>
  <si>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</si>
  <si>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</si>
  <si>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</si>
  <si>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</si>
  <si>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</si>
  <si>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</si>
  <si>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</si>
  <si>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</si>
  <si>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</si>
  <si>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</si>
  <si>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</si>
  <si>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</si>
  <si>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</si>
  <si>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</si>
  <si>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</si>
  <si>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</si>
  <si>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</si>
  <si>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</si>
  <si>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</si>
  <si>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</si>
  <si>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</si>
  <si>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</si>
  <si>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</si>
  <si>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</si>
  <si>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</si>
  <si>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</si>
  <si>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</si>
  <si>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</si>
  <si>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</si>
  <si>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</si>
  <si>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</si>
  <si>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</si>
  <si>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</si>
  <si>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</si>
  <si>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</si>
  <si>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</si>
  <si>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</si>
  <si>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</si>
  <si>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</si>
  <si>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</si>
  <si>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</si>
  <si>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</si>
  <si>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</si>
  <si>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</si>
  <si>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</si>
  <si>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</si>
  <si>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</si>
  <si>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</si>
  <si>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</si>
  <si>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</si>
  <si>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</si>
  <si>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</si>
  <si>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</si>
  <si>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</si>
  <si>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</si>
  <si>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</si>
  <si>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</si>
  <si>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</si>
  <si>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</si>
  <si>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</si>
  <si>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</si>
  <si>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</si>
  <si>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</si>
  <si>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</si>
  <si>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</si>
  <si>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</si>
  <si>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</si>
  <si>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</si>
  <si>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</si>
  <si>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</si>
  <si>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</si>
  <si>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</si>
  <si>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</si>
  <si>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</si>
  <si>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</si>
  <si>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</si>
  <si>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</si>
  <si>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</si>
  <si>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</si>
  <si>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</si>
  <si>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</si>
  <si>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</si>
  <si>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</si>
  <si>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</si>
  <si>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</si>
  <si>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</si>
  <si>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</si>
  <si>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</si>
  <si>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</si>
  <si>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</si>
  <si>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</si>
  <si>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</si>
  <si>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</si>
  <si>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</si>
  <si>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</si>
  <si>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</si>
  <si>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</si>
  <si>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</si>
  <si>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</si>
  <si>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</si>
  <si>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</si>
  <si>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</si>
  <si>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</si>
  <si>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</si>
  <si>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</si>
  <si>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</si>
  <si>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</si>
  <si>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</si>
  <si>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</si>
  <si>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</si>
  <si>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</si>
  <si>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</si>
  <si>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</si>
  <si>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</si>
  <si>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</si>
  <si>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</si>
  <si>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</si>
  <si>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</si>
  <si>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</si>
  <si>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</si>
  <si>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</si>
  <si>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</si>
  <si>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</si>
  <si>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</si>
  <si>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</si>
  <si>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</si>
  <si>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</si>
  <si>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</si>
  <si>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</si>
  <si>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</si>
  <si>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</si>
  <si>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</si>
  <si>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</si>
  <si>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</si>
  <si>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</si>
  <si>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</si>
  <si>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</si>
  <si>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</si>
  <si>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</si>
  <si>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</si>
  <si>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</si>
  <si>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</si>
  <si>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</si>
  <si>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</si>
  <si>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</si>
  <si>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</si>
  <si>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</si>
  <si>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</si>
  <si>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</si>
  <si>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</si>
  <si>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</si>
  <si>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</si>
  <si>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</si>
  <si>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</si>
  <si>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</si>
  <si>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</si>
  <si>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</si>
  <si>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</si>
  <si>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</si>
  <si>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</si>
  <si>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</si>
  <si>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</si>
  <si>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</si>
  <si>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</si>
  <si>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</si>
  <si>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</si>
  <si>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</si>
  <si>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</si>
  <si>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</si>
  <si>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</si>
  <si>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</si>
  <si>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</si>
  <si>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</si>
  <si>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</si>
  <si>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</si>
  <si>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</si>
  <si>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</si>
  <si>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</si>
  <si>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</si>
  <si>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</si>
  <si>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</si>
  <si>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</si>
  <si>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</si>
  <si>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</si>
  <si>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</si>
  <si>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</si>
  <si>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</si>
  <si>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</si>
  <si>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</si>
  <si>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</si>
  <si>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</si>
  <si>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</si>
  <si>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</si>
  <si>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</si>
  <si>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</si>
  <si>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</si>
  <si>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</si>
  <si>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</si>
  <si>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</si>
  <si>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</si>
  <si>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</si>
  <si>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</si>
  <si>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</si>
  <si>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</si>
  <si>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</si>
  <si>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</si>
  <si>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</si>
  <si>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</si>
  <si>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</si>
  <si>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</si>
  <si>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</si>
  <si>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</si>
  <si>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</si>
  <si>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</si>
  <si>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</si>
  <si>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</si>
  <si>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</si>
  <si>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</si>
  <si>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</si>
  <si>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</si>
  <si>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</si>
  <si>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</si>
  <si>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</si>
  <si>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</si>
  <si>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</si>
  <si>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</si>
  <si>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</si>
  <si>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</si>
  <si>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</si>
  <si>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</si>
  <si>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</si>
  <si>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</si>
  <si>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</si>
  <si>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</si>
  <si>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</si>
  <si>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</si>
  <si>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</si>
  <si>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</si>
  <si>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</si>
  <si>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</si>
  <si>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</si>
  <si>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</si>
  <si>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</si>
  <si>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</si>
  <si>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</si>
  <si>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</si>
  <si>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</si>
  <si>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</si>
  <si>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</si>
  <si>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</si>
  <si>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</si>
  <si>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</si>
  <si>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</si>
  <si>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</si>
  <si>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</si>
  <si>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</si>
  <si>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</si>
  <si>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</si>
  <si>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</si>
  <si>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</si>
  <si>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</si>
  <si>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</si>
  <si>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</si>
  <si>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</si>
  <si>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</si>
  <si>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</si>
  <si>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</si>
  <si>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</si>
  <si>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</si>
  <si>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</si>
  <si>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</si>
  <si>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</si>
  <si>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</si>
  <si>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</si>
  <si>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</si>
  <si>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</si>
  <si>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</si>
  <si>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</si>
  <si>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</si>
  <si>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</si>
  <si>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</si>
  <si>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</si>
  <si>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</si>
  <si>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</si>
  <si>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</si>
  <si>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</si>
  <si>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</si>
  <si>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</si>
  <si>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</si>
  <si>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</si>
  <si>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</si>
  <si>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</si>
  <si>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</si>
  <si>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</si>
  <si>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</si>
  <si>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</si>
  <si>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</si>
  <si>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</si>
  <si>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</si>
  <si>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</si>
  <si>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</si>
  <si>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</si>
  <si>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</si>
  <si>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</si>
  <si>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</si>
  <si>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</si>
  <si>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</si>
  <si>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</si>
  <si>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</si>
  <si>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</si>
  <si>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</si>
  <si>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</si>
  <si>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</si>
  <si>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</si>
  <si>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</si>
  <si>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</si>
  <si>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</si>
  <si>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</si>
  <si>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</si>
  <si>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</si>
  <si>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</si>
  <si>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</si>
  <si>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</si>
  <si>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</si>
  <si>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</si>
  <si>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</si>
  <si>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</si>
  <si>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</si>
  <si>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</si>
  <si>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</si>
  <si>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</si>
  <si>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</si>
  <si>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</si>
  <si>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</si>
  <si>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</si>
  <si>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</si>
  <si>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</si>
  <si>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</si>
  <si>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</si>
  <si>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</si>
  <si>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</si>
  <si>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</si>
  <si>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</si>
  <si>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</si>
  <si>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</si>
  <si>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</si>
  <si>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</si>
  <si>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</si>
  <si>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</si>
  <si>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</si>
  <si>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</si>
  <si>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</si>
  <si>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</si>
  <si>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</si>
  <si>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</si>
  <si>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</si>
  <si>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</si>
  <si>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</si>
  <si>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</si>
  <si>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</si>
  <si>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</si>
  <si>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</si>
  <si>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</si>
  <si>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</si>
  <si>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</si>
  <si>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</si>
  <si>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</si>
  <si>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</si>
  <si>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</si>
  <si>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</si>
  <si>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</si>
  <si>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</si>
  <si>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</si>
  <si>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</si>
  <si>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</si>
  <si>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</si>
  <si>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</si>
  <si>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</si>
  <si>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</si>
  <si>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</si>
  <si>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</si>
  <si>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</si>
  <si>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</si>
  <si>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</si>
  <si>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</si>
  <si>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</si>
  <si>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</si>
  <si>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</si>
  <si>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</si>
  <si>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</si>
  <si>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</si>
  <si>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</si>
  <si>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</si>
  <si>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</si>
  <si>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</si>
  <si>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</si>
  <si>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</si>
  <si>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</si>
  <si>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</si>
  <si>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</si>
  <si>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</si>
  <si>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</si>
  <si>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</si>
  <si>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</si>
  <si>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</si>
  <si>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</si>
  <si>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</si>
  <si>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</si>
  <si>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</si>
  <si>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</si>
  <si>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</si>
  <si>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</si>
  <si>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</si>
  <si>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</si>
  <si>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</si>
  <si>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</si>
  <si>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</si>
  <si>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</si>
  <si>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</si>
  <si>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</si>
  <si>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</si>
  <si>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</si>
  <si>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</si>
  <si>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</si>
  <si>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</si>
  <si>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</si>
  <si>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</si>
  <si>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</si>
  <si>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</si>
  <si>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</si>
  <si>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</si>
  <si>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</si>
  <si>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</si>
  <si>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</si>
  <si>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</si>
  <si>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</si>
  <si>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</si>
  <si>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</si>
  <si>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</si>
  <si>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</si>
  <si>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</si>
  <si>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</si>
  <si>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</si>
  <si>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</si>
  <si>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</si>
  <si>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</si>
  <si>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</si>
  <si>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</si>
  <si>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</si>
  <si>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</si>
  <si>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</si>
  <si>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</si>
  <si>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</si>
  <si>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</si>
  <si>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</si>
  <si>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</si>
  <si>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</si>
  <si>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</si>
  <si>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</si>
  <si>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</si>
  <si>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</si>
  <si>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</si>
  <si>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</si>
  <si>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</si>
  <si>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</si>
  <si>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</si>
  <si>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</si>
  <si>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</si>
  <si>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</si>
  <si>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</si>
  <si>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</si>
  <si>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</si>
  <si>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</si>
  <si>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</si>
  <si>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</si>
  <si>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</si>
  <si>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</si>
  <si>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</si>
  <si>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</si>
  <si>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</si>
  <si>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</si>
  <si>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</si>
  <si>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</si>
  <si>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</si>
  <si>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</si>
  <si>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</si>
  <si>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</si>
  <si>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</si>
  <si>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</si>
  <si>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</si>
  <si>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</si>
  <si>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</si>
  <si>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</si>
  <si>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</si>
  <si>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</si>
  <si>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</si>
  <si>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</si>
  <si>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</si>
  <si>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</si>
  <si>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</si>
  <si>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</si>
  <si>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</si>
  <si>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</si>
  <si>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</si>
  <si>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</si>
  <si>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</si>
  <si>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</si>
  <si>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</si>
  <si>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</si>
  <si>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</si>
  <si>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</si>
  <si>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</si>
  <si>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</si>
  <si>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</si>
  <si>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</si>
  <si>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</si>
  <si>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</si>
  <si>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</si>
  <si>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</si>
  <si>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</si>
  <si>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</si>
  <si>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</si>
  <si>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</si>
  <si>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</si>
  <si>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</si>
  <si>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</si>
  <si>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</si>
  <si>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</si>
  <si>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</si>
  <si>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</si>
  <si>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</si>
  <si>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</si>
  <si>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</si>
  <si>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</si>
  <si>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</si>
  <si>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</si>
  <si>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</si>
  <si>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</si>
  <si>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</si>
  <si>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</si>
  <si>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</si>
  <si>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</si>
  <si>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</si>
  <si>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</si>
  <si>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</si>
  <si>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</si>
  <si>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</si>
  <si>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</si>
  <si>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</si>
  <si>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</si>
  <si>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</si>
  <si>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</si>
  <si>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</si>
  <si>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</si>
  <si>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</si>
  <si>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</si>
  <si>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</si>
  <si>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</si>
  <si>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</si>
  <si>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</si>
  <si>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</si>
  <si>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</si>
  <si>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</si>
  <si>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</si>
  <si>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</si>
  <si>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</si>
  <si>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</si>
  <si>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</si>
  <si>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</si>
  <si>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</si>
  <si>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</si>
  <si>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</si>
  <si>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</si>
  <si>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</si>
  <si>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</si>
  <si>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</si>
  <si>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</si>
  <si>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</si>
  <si>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</si>
  <si>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</si>
  <si>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</si>
  <si>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</si>
  <si>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</si>
  <si>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</si>
  <si>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</si>
  <si>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</si>
  <si>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</si>
  <si>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</si>
  <si>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</si>
  <si>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</si>
  <si>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</si>
  <si>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</si>
  <si>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</si>
  <si>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</si>
  <si>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</si>
  <si>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</si>
  <si>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</si>
  <si>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</si>
  <si>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</si>
  <si>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</si>
  <si>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</si>
  <si>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</si>
  <si>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</si>
  <si>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</si>
  <si>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</si>
  <si>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</si>
  <si>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</si>
  <si>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</si>
  <si>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</si>
  <si>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</si>
  <si>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</si>
  <si>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</si>
  <si>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</si>
  <si>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</si>
  <si>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</si>
  <si>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</si>
  <si>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</si>
  <si>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</si>
  <si>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</si>
  <si>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</si>
  <si>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</si>
  <si>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</si>
  <si>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</si>
  <si>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</si>
  <si>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</si>
  <si>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</si>
  <si>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</si>
  <si>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</si>
  <si>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</si>
  <si>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</si>
  <si>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</si>
  <si>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</si>
  <si>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</si>
  <si>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</si>
  <si>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</si>
  <si>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</si>
  <si>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</si>
  <si>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</si>
  <si>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</si>
  <si>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</si>
  <si>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</si>
  <si>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</si>
  <si>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</si>
  <si>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</si>
  <si>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</si>
  <si>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</si>
  <si>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</si>
  <si>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</si>
  <si>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</si>
  <si>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</si>
  <si>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</si>
  <si>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</si>
  <si>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</si>
  <si>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</si>
  <si>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</si>
  <si>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</si>
  <si>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</si>
  <si>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</si>
  <si>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</si>
  <si>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</si>
  <si>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</si>
  <si>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</si>
  <si>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</si>
  <si>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</si>
  <si>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</si>
  <si>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</si>
  <si>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</si>
  <si>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</si>
  <si>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</si>
  <si>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</si>
  <si>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</si>
  <si>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</si>
  <si>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</si>
  <si>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</si>
  <si>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</si>
  <si>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</si>
  <si>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</si>
  <si>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</si>
  <si>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</si>
  <si>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</si>
  <si>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</si>
  <si>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</si>
  <si>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</si>
  <si>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</si>
  <si>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</si>
  <si>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</si>
  <si>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</si>
  <si>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</si>
  <si>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</si>
  <si>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</si>
  <si>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</si>
  <si>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</si>
  <si>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</si>
  <si>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</si>
  <si>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</si>
  <si>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</si>
  <si>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</si>
  <si>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</si>
  <si>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</si>
  <si>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</si>
  <si>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</si>
  <si>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</si>
  <si>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</si>
  <si>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</si>
  <si>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</si>
  <si>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</si>
  <si>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</si>
  <si>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</si>
  <si>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</si>
  <si>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</si>
  <si>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</si>
  <si>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</si>
  <si>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</si>
  <si>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</si>
  <si>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</si>
  <si>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</si>
  <si>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</si>
  <si>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</si>
  <si>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</si>
  <si>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</si>
  <si>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</si>
  <si>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</si>
  <si>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</si>
  <si>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</si>
  <si>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</si>
  <si>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</si>
  <si>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</si>
  <si>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</si>
  <si>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</si>
  <si>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</si>
  <si>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</si>
  <si>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</si>
  <si>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</si>
  <si>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</si>
  <si>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</si>
  <si>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</si>
  <si>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</si>
  <si>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</si>
  <si>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</si>
  <si>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</si>
  <si>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</si>
  <si>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</si>
  <si>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</si>
  <si>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</si>
  <si>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</si>
  <si>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</si>
  <si>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</si>
  <si>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</si>
  <si>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</si>
  <si>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</si>
  <si>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</si>
  <si>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</si>
  <si>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</si>
  <si>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</si>
  <si>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</si>
  <si>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</si>
  <si>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</si>
  <si>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</si>
  <si>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</si>
  <si>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</si>
  <si>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</si>
  <si>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</si>
  <si>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</si>
  <si>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</si>
  <si>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</si>
  <si>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</si>
  <si>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</si>
  <si>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</si>
  <si>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</si>
  <si>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</si>
  <si>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</si>
  <si>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</si>
  <si>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</si>
  <si>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</si>
  <si>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</si>
  <si>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</si>
  <si>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</si>
  <si>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</si>
  <si>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</si>
  <si>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</si>
  <si>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</si>
  <si>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</si>
  <si>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</si>
  <si>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</si>
  <si>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</si>
  <si>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</si>
  <si>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</si>
  <si>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</si>
  <si>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</si>
  <si>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</si>
  <si>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</si>
  <si>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</si>
  <si>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</si>
  <si>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</si>
  <si>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</si>
  <si>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</si>
  <si>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</si>
  <si>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</si>
  <si>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</si>
  <si>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</si>
  <si>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</si>
  <si>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</si>
  <si>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</si>
  <si>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</si>
  <si>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</si>
  <si>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</si>
  <si>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</si>
  <si>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</si>
  <si>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</si>
  <si>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</si>
  <si>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</si>
  <si>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</si>
  <si>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</si>
  <si>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</si>
  <si>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</si>
  <si>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</si>
  <si>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</si>
  <si>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</si>
  <si>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</si>
  <si>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</si>
  <si>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</si>
  <si>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</si>
  <si>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</si>
  <si>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</si>
  <si>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</si>
  <si>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</si>
  <si>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</si>
  <si>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</si>
  <si>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</si>
  <si>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</si>
  <si>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</si>
  <si>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</si>
  <si>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</si>
  <si>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</si>
  <si>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</si>
  <si>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</si>
  <si>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</si>
  <si>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</si>
  <si>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</si>
  <si>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</si>
  <si>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</si>
  <si>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</si>
  <si>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</si>
  <si>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</si>
  <si>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</si>
  <si>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</si>
  <si>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</si>
  <si>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</si>
  <si>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</si>
  <si>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</si>
  <si>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</si>
  <si>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</si>
  <si>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</si>
  <si>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</si>
  <si>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</si>
  <si>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</si>
  <si>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</si>
  <si>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</si>
  <si>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</si>
  <si>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</si>
  <si>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</si>
  <si>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</si>
  <si>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</si>
  <si>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</si>
  <si>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</si>
  <si>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</si>
  <si>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</si>
  <si>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</si>
  <si>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</si>
  <si>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</si>
  <si>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</si>
  <si>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</si>
  <si>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</si>
  <si>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</si>
  <si>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</si>
  <si>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</si>
  <si>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</si>
  <si>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</si>
  <si>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</si>
  <si>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</si>
  <si>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</si>
  <si>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</si>
  <si>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</si>
  <si>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</si>
  <si>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</si>
  <si>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</si>
  <si>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</si>
  <si>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</si>
  <si>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</si>
  <si>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</si>
  <si>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</si>
  <si>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</si>
  <si>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</si>
  <si>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</si>
  <si>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</si>
  <si>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</si>
  <si>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</si>
  <si>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</si>
  <si>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</si>
  <si>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</si>
  <si>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</si>
  <si>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</si>
  <si>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</si>
  <si>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</si>
  <si>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</si>
  <si>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</si>
  <si>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</si>
  <si>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</si>
  <si>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</si>
  <si>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</si>
  <si>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</si>
  <si>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</si>
  <si>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</si>
  <si>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</si>
  <si>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</si>
  <si>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</si>
  <si>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</si>
  <si>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</si>
  <si>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</si>
  <si>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</si>
  <si>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</si>
  <si>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</si>
  <si>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</si>
  <si>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</si>
  <si>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</si>
  <si>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</si>
  <si>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</si>
  <si>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</si>
  <si>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</si>
  <si>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</si>
  <si>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</si>
  <si>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</si>
  <si>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</si>
  <si>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</si>
  <si>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</si>
  <si>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</si>
  <si>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</si>
  <si>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</si>
  <si>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</si>
  <si>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</si>
  <si>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</si>
  <si>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</si>
  <si>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</si>
  <si>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</si>
  <si>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</si>
  <si>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</si>
  <si>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</si>
  <si>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</si>
  <si>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</si>
  <si>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</si>
  <si>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</si>
  <si>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</si>
  <si>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</si>
  <si>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</si>
  <si>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</si>
  <si>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</si>
  <si>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</si>
  <si>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</si>
  <si>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</si>
  <si>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</si>
  <si>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</si>
  <si>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</si>
  <si>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</si>
  <si>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</si>
  <si>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</si>
  <si>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</si>
  <si>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</si>
  <si>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</si>
  <si>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</si>
  <si>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</si>
  <si>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</si>
  <si>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</si>
  <si>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</si>
  <si>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</si>
  <si>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</si>
  <si>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</si>
  <si>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</si>
  <si>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</si>
  <si>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</si>
  <si>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</si>
  <si>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</si>
  <si>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</si>
  <si>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</si>
  <si>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</si>
  <si>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</si>
  <si>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</si>
  <si>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</si>
  <si>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</si>
  <si>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</si>
  <si>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</si>
  <si>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</si>
  <si>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</si>
  <si>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</si>
  <si>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</si>
  <si>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</si>
  <si>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</si>
  <si>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</si>
  <si>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</si>
  <si>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</si>
  <si>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</si>
  <si>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</si>
  <si>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</si>
  <si>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</si>
  <si>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</si>
  <si>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</si>
  <si>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</si>
  <si>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</si>
  <si>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</si>
  <si>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</si>
  <si>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</si>
  <si>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</si>
  <si>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</si>
  <si>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</si>
  <si>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</si>
  <si>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</si>
  <si>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</si>
  <si>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</si>
  <si>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</si>
  <si>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</si>
  <si>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</si>
  <si>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</si>
  <si>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</si>
  <si>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</si>
  <si>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</si>
  <si>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</si>
  <si>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</si>
  <si>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</si>
  <si>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</si>
  <si>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</si>
  <si>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</si>
  <si>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</si>
  <si>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</si>
  <si>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</si>
  <si>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</si>
  <si>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</si>
  <si>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</si>
  <si>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</si>
  <si>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</si>
  <si>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</si>
  <si>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</si>
  <si>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</si>
  <si>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</si>
  <si>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</si>
  <si>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</si>
  <si>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</si>
  <si>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</si>
  <si>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</si>
  <si>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</si>
  <si>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</si>
  <si>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</si>
  <si>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</si>
  <si>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</si>
  <si>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</si>
  <si>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</si>
  <si>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</si>
  <si>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</si>
  <si>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</si>
  <si>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</si>
  <si>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</si>
  <si>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</si>
  <si>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</si>
  <si>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</si>
  <si>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</si>
  <si>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</si>
  <si>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</si>
  <si>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</si>
  <si>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</si>
  <si>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</si>
  <si>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</si>
  <si>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</si>
  <si>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</si>
  <si>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</si>
  <si>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</si>
  <si>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</si>
  <si>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</si>
  <si>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</si>
  <si>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</si>
  <si>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</si>
  <si>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</si>
  <si>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</si>
  <si>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</si>
  <si>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</si>
  <si>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</si>
  <si>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</si>
  <si>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</si>
  <si>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</si>
  <si>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</si>
  <si>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</si>
  <si>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</si>
  <si>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</si>
  <si>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</si>
  <si>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</si>
  <si>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</si>
  <si>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</si>
  <si>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</si>
  <si>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</si>
  <si>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</si>
  <si>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</si>
  <si>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</si>
  <si>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</si>
  <si>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</si>
  <si>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</si>
  <si>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</si>
  <si>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</si>
  <si>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</si>
  <si>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</si>
  <si>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</si>
  <si>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</si>
  <si>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</si>
  <si>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</si>
  <si>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</si>
  <si>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</si>
  <si>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</si>
  <si>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</si>
  <si>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</si>
  <si>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</si>
  <si>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</si>
  <si>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</si>
  <si>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</si>
  <si>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</si>
  <si>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</si>
  <si>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</si>
  <si>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</si>
  <si>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</si>
  <si>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</si>
  <si>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</si>
  <si>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</si>
  <si>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</si>
  <si>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</si>
  <si>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</si>
  <si>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</si>
  <si>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</si>
  <si>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</si>
  <si>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</si>
  <si>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</si>
  <si>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</si>
  <si>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</si>
  <si>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</si>
  <si>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</si>
  <si>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</si>
  <si>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</si>
  <si>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</si>
  <si>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</si>
  <si>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</si>
  <si>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</si>
  <si>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</si>
  <si>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</si>
  <si>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</si>
  <si>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</si>
  <si>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</si>
  <si>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</si>
  <si>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</si>
  <si>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</si>
  <si>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</si>
  <si>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</si>
  <si>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</si>
  <si>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</si>
  <si>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</si>
  <si>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</si>
  <si>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</si>
  <si>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</si>
  <si>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</si>
  <si>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</si>
  <si>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</si>
  <si>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</si>
  <si>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</si>
  <si>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</si>
  <si>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</si>
  <si>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</si>
  <si>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</si>
  <si>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</si>
  <si>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</si>
  <si>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</si>
  <si>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</si>
  <si>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</si>
  <si>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</si>
  <si>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</si>
  <si>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</si>
  <si>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</si>
  <si>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</si>
  <si>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</si>
  <si>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</si>
  <si>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</si>
  <si>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</si>
  <si>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</si>
  <si>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</si>
  <si>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</si>
  <si>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</si>
  <si>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</si>
  <si>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</si>
  <si>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</si>
  <si>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</si>
  <si>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</si>
  <si>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</si>
  <si>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</si>
  <si>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</si>
  <si>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</si>
  <si>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</si>
  <si>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</si>
  <si>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</si>
  <si>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</si>
  <si>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</si>
  <si>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</si>
  <si>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</si>
  <si>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</si>
  <si>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</si>
  <si>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</si>
  <si>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</si>
  <si>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</si>
  <si>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</si>
  <si>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</si>
  <si>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</si>
  <si>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</si>
  <si>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</si>
  <si>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</si>
  <si>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</si>
  <si>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</si>
  <si>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</si>
  <si>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</si>
  <si>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</si>
  <si>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</si>
  <si>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</si>
  <si>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</si>
  <si>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</si>
  <si>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</si>
  <si>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</si>
  <si>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</si>
  <si>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</si>
  <si>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</si>
  <si>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</si>
  <si>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</si>
  <si>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</si>
  <si>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</si>
  <si>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</si>
  <si>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</si>
  <si>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</si>
  <si>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</si>
  <si>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</si>
  <si>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</si>
  <si>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</si>
  <si>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</si>
  <si>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</si>
  <si>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</si>
  <si>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</si>
  <si>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</si>
  <si>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</si>
  <si>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</si>
  <si>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</si>
  <si>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</si>
  <si>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</si>
  <si>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</si>
  <si>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</si>
  <si>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</si>
  <si>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</si>
  <si>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</si>
  <si>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</si>
  <si>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</si>
  <si>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</si>
  <si>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</si>
  <si>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</si>
  <si>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</si>
  <si>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</si>
  <si>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</si>
  <si>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</si>
  <si>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</si>
  <si>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</si>
  <si>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</si>
  <si>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</si>
  <si>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</si>
  <si>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</si>
  <si>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</si>
  <si>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</si>
  <si>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</si>
  <si>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</si>
  <si>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</si>
  <si>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</si>
  <si>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</si>
  <si>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</si>
  <si>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</si>
  <si>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</si>
  <si>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</si>
  <si>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</si>
  <si>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</si>
  <si>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</si>
  <si>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</si>
  <si>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</si>
  <si>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</si>
  <si>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</si>
  <si>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</si>
  <si>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</si>
  <si>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</si>
  <si>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</si>
  <si>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</si>
  <si>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</si>
  <si>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</si>
  <si>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</si>
  <si>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</si>
  <si>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</si>
  <si>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</si>
  <si>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</si>
  <si>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</si>
  <si>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</si>
  <si>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</si>
  <si>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</si>
  <si>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</si>
  <si>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</si>
  <si>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</si>
  <si>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</si>
  <si>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</si>
  <si>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</si>
  <si>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</si>
  <si>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</si>
  <si>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</si>
  <si>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</si>
  <si>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</si>
  <si>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</si>
  <si>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</si>
  <si>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</si>
  <si>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</si>
  <si>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</si>
  <si>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</si>
  <si>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</si>
  <si>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</si>
  <si>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</si>
  <si>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</si>
  <si>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</si>
  <si>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</si>
  <si>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</si>
  <si>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</si>
  <si>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</si>
  <si>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</si>
  <si>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</si>
  <si>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</si>
  <si>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</si>
  <si>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</si>
  <si>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</si>
  <si>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</si>
  <si>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</si>
  <si>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</si>
  <si>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</si>
  <si>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</si>
  <si>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</si>
  <si>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</si>
  <si>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</si>
  <si>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</si>
  <si>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</si>
  <si>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</si>
  <si>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</si>
  <si>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</si>
  <si>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</si>
  <si>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</si>
  <si>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</si>
  <si>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</si>
  <si>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</si>
  <si>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</si>
  <si>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</si>
  <si>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</si>
  <si>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</si>
  <si>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</si>
  <si>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</si>
  <si>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</si>
  <si>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</si>
  <si>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</si>
  <si>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</si>
  <si>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</si>
  <si>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</si>
  <si>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</si>
  <si>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</si>
  <si>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</si>
  <si>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</si>
  <si>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</si>
  <si>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</si>
  <si>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</si>
  <si>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</si>
  <si>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</si>
  <si>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</si>
  <si>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</si>
  <si>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</si>
  <si>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</si>
  <si>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</si>
  <si>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</si>
  <si>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</si>
  <si>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</si>
  <si>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</si>
  <si>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</si>
  <si>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</si>
  <si>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</si>
  <si>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</si>
  <si>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</si>
  <si>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</si>
  <si>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</si>
  <si>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</si>
  <si>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</si>
  <si>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</si>
  <si>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</si>
  <si>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</si>
  <si>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</si>
  <si>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</si>
  <si>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</si>
  <si>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</si>
  <si>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</si>
  <si>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</si>
  <si>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</si>
  <si>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</si>
  <si>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</si>
  <si>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</si>
  <si>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</si>
  <si>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</si>
  <si>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</si>
  <si>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</si>
  <si>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</si>
  <si>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</si>
  <si>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</si>
  <si>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</si>
  <si>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</si>
  <si>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</si>
  <si>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</si>
  <si>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</si>
  <si>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</si>
  <si>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</si>
  <si>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</si>
  <si>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</si>
  <si>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</si>
  <si>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</si>
  <si>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</si>
  <si>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</si>
  <si>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</si>
  <si>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</si>
  <si>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</si>
  <si>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</si>
  <si>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</si>
  <si>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</si>
  <si>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</si>
  <si>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</si>
  <si>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</si>
  <si>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</si>
  <si>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</si>
  <si>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</si>
  <si>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</si>
  <si>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</si>
  <si>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</si>
  <si>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</si>
  <si>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</si>
  <si>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</si>
  <si>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</si>
  <si>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</si>
  <si>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</si>
  <si>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</si>
  <si>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</si>
  <si>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</si>
  <si>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</si>
  <si>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</si>
  <si>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</si>
  <si>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</si>
  <si>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</si>
  <si>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</si>
  <si>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</si>
  <si>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</si>
  <si>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</si>
  <si>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</si>
  <si>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</si>
  <si>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</si>
  <si>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</si>
  <si>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</si>
  <si>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</si>
  <si>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</si>
  <si>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</si>
  <si>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</si>
  <si>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</si>
  <si>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</si>
  <si>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</si>
  <si>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</si>
  <si>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</si>
  <si>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</si>
  <si>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</si>
  <si>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</si>
  <si>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</si>
  <si>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</si>
  <si>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</si>
  <si>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</si>
  <si>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</si>
  <si>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</si>
  <si>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</si>
  <si>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</si>
  <si>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</si>
  <si>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</si>
  <si>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</si>
  <si>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</si>
  <si>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</si>
  <si>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</si>
  <si>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</si>
  <si>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</si>
  <si>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</si>
  <si>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</si>
  <si>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</si>
  <si>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</si>
  <si>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</si>
  <si>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</si>
  <si>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</si>
  <si>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</si>
  <si>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</si>
  <si>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</si>
  <si>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</si>
  <si>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</si>
  <si>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</si>
  <si>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</si>
  <si>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</si>
  <si>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</si>
  <si>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</si>
  <si>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</si>
  <si>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</si>
  <si>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</si>
  <si>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</si>
  <si>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</si>
  <si>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</si>
  <si>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</si>
  <si>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</si>
  <si>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</si>
  <si>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</si>
  <si>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</si>
  <si>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</si>
  <si>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</si>
  <si>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</si>
  <si>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</si>
  <si>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</si>
  <si>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</si>
  <si>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</si>
  <si>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</si>
  <si>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</si>
  <si>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</si>
  <si>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</si>
  <si>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</si>
  <si>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</si>
  <si>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</si>
  <si>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</si>
  <si>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</si>
  <si>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</si>
  <si>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</si>
  <si>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</si>
  <si>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</si>
  <si>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</si>
  <si>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</si>
  <si>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</si>
  <si>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</si>
  <si>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</si>
  <si>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</si>
  <si>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</si>
  <si>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</si>
  <si>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</si>
  <si>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</si>
  <si>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</si>
  <si>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</si>
  <si>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</si>
  <si>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</si>
  <si>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</si>
  <si>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</si>
  <si>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</si>
  <si>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</si>
  <si>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</si>
  <si>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</si>
  <si>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</si>
  <si>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</si>
  <si>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</si>
  <si>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</si>
  <si>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</si>
  <si>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</si>
  <si>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</si>
  <si>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</si>
  <si>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</si>
  <si>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</si>
  <si>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</si>
  <si>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</si>
  <si>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</si>
  <si>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</si>
  <si>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</si>
  <si>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</si>
  <si>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</si>
  <si>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</si>
  <si>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</si>
  <si>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</si>
  <si>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</si>
  <si>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</si>
  <si>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</si>
  <si>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</si>
  <si>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</si>
  <si>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</si>
  <si>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</si>
  <si>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</si>
  <si>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</si>
  <si>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</si>
  <si>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</si>
  <si>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</si>
  <si>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</si>
  <si>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</si>
  <si>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</si>
  <si>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</si>
  <si>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</si>
  <si>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</si>
  <si>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</si>
  <si>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</si>
  <si>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</si>
  <si>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</si>
  <si>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</si>
  <si>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</si>
  <si>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</si>
  <si>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</si>
  <si>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</si>
  <si>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</si>
  <si>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</si>
  <si>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</si>
  <si>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</si>
  <si>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</si>
  <si>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</si>
  <si>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</si>
  <si>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</si>
  <si>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</si>
  <si>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</si>
  <si>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</si>
  <si>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</si>
  <si>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</si>
  <si>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</si>
  <si>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</si>
  <si>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</si>
  <si>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</si>
  <si>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</si>
  <si>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</si>
  <si>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</si>
  <si>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</si>
  <si>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</si>
  <si>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</si>
  <si>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</si>
  <si>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</si>
  <si>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</si>
  <si>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</si>
  <si>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</si>
  <si>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</si>
  <si>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</si>
  <si>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</si>
  <si>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</si>
  <si>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</si>
  <si>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</si>
  <si>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</si>
  <si>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</si>
  <si>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</si>
  <si>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</si>
  <si>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</si>
  <si>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</si>
  <si>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</si>
  <si>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</si>
  <si>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</si>
  <si>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</si>
  <si>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</si>
  <si>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</si>
  <si>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</si>
  <si>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</si>
  <si>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</si>
  <si>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</si>
  <si>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</si>
  <si>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</si>
  <si>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</si>
  <si>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</si>
  <si>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</si>
  <si>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</si>
  <si>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</si>
  <si>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</si>
  <si>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</si>
  <si>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</si>
  <si>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</si>
  <si>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</si>
  <si>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</si>
  <si>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</si>
  <si>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</si>
  <si>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</si>
  <si>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</si>
  <si>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</si>
  <si>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</si>
  <si>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</si>
  <si>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</si>
  <si>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</si>
  <si>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</si>
  <si>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</si>
  <si>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</si>
  <si>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</si>
  <si>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</si>
  <si>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</si>
  <si>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</si>
  <si>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</si>
  <si>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</si>
  <si>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</si>
  <si>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</si>
  <si>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</si>
  <si>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</si>
  <si>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</si>
  <si>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</si>
  <si>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</si>
  <si>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</si>
  <si>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</si>
  <si>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</si>
  <si>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</si>
  <si>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</si>
  <si>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</si>
  <si>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</si>
  <si>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</si>
  <si>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</si>
  <si>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</si>
  <si>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</si>
  <si>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</si>
  <si>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</si>
  <si>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</si>
  <si>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</si>
  <si>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</si>
  <si>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</si>
  <si>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</si>
  <si>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</si>
  <si>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</si>
  <si>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</si>
  <si>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</si>
  <si>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</si>
  <si>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</si>
  <si>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</si>
  <si>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</si>
  <si>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</si>
  <si>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</si>
  <si>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</si>
  <si>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</si>
  <si>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</si>
  <si>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</si>
  <si>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</si>
  <si>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</si>
  <si>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</si>
  <si>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</si>
  <si>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</si>
  <si>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</si>
  <si>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</si>
  <si>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</si>
  <si>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</si>
  <si>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</si>
  <si>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</si>
  <si>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</si>
  <si>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</si>
  <si>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</si>
  <si>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</si>
  <si>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</si>
  <si>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</si>
  <si>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</si>
  <si>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</si>
  <si>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</si>
  <si>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</si>
  <si>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</si>
  <si>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</si>
  <si>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</si>
  <si>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</si>
  <si>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</si>
  <si>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</si>
  <si>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</si>
  <si>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</si>
  <si>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</si>
  <si>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</si>
  <si>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</si>
  <si>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</si>
  <si>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</si>
  <si>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</si>
  <si>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</si>
  <si>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</si>
  <si>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</si>
  <si>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</si>
  <si>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</si>
  <si>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</si>
  <si>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</si>
  <si>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</si>
  <si>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</si>
  <si>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</si>
  <si>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</si>
  <si>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</si>
  <si>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</si>
  <si>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</si>
  <si>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</si>
  <si>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</si>
  <si>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</si>
  <si>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</si>
  <si>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</si>
  <si>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</si>
  <si>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</si>
  <si>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</si>
  <si>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</si>
  <si>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</si>
  <si>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</si>
  <si>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</si>
  <si>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</si>
  <si>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</si>
  <si>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</si>
  <si>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</si>
  <si>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</si>
  <si>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</si>
  <si>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</si>
  <si>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</si>
  <si>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</si>
  <si>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</si>
  <si>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</si>
  <si>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</si>
  <si>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</si>
  <si>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</si>
  <si>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</si>
  <si>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</si>
  <si>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</si>
  <si>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</si>
  <si>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</si>
  <si>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</si>
  <si>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</si>
  <si>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</si>
  <si>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</si>
  <si>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</si>
  <si>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</si>
  <si>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</si>
  <si>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</si>
  <si>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</si>
  <si>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</si>
  <si>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</si>
  <si>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</si>
  <si>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</si>
  <si>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</si>
  <si>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</si>
  <si>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</si>
  <si>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</si>
  <si>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</si>
  <si>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</si>
  <si>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</si>
  <si>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</si>
  <si>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</si>
  <si>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</si>
  <si>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</si>
  <si>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</si>
  <si>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</si>
  <si>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</si>
  <si>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</si>
  <si>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</si>
  <si>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</si>
  <si>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</si>
  <si>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</si>
  <si>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</si>
  <si>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</si>
  <si>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</si>
  <si>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</si>
  <si>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</si>
  <si>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</si>
  <si>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</si>
  <si>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</si>
  <si>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</si>
  <si>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</si>
  <si>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</si>
  <si>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</si>
  <si>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</si>
  <si>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</si>
  <si>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</si>
  <si>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</si>
  <si>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</si>
  <si>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</si>
  <si>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</si>
  <si>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</si>
  <si>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</si>
  <si>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</si>
  <si>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</si>
  <si>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</si>
  <si>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</si>
  <si>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</si>
  <si>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</si>
  <si>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</si>
  <si>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</si>
  <si>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</si>
  <si>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</si>
  <si>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</si>
  <si>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</si>
  <si>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</si>
  <si>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</si>
  <si>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</si>
  <si>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</si>
  <si>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</si>
  <si>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</si>
  <si>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</si>
  <si>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</si>
  <si>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</si>
  <si>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</si>
  <si>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</si>
  <si>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</si>
  <si>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</si>
  <si>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</si>
  <si>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</si>
  <si>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</si>
  <si>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</si>
  <si>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</si>
  <si>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</si>
  <si>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</si>
  <si>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</si>
  <si>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</si>
  <si>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</si>
  <si>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</si>
  <si>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</si>
  <si>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</si>
  <si>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</si>
  <si>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</si>
  <si>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</si>
  <si>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</si>
  <si>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</si>
  <si>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</si>
  <si>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</si>
  <si>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</si>
  <si>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</si>
  <si>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</si>
  <si>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</si>
  <si>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</si>
  <si>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</si>
  <si>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</si>
  <si>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</si>
  <si>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</si>
  <si>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</si>
  <si>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</si>
  <si>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</si>
  <si>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</si>
  <si>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</si>
  <si>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</si>
  <si>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</si>
  <si>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</si>
  <si>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</si>
  <si>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</si>
  <si>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</si>
  <si>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</si>
  <si>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</si>
  <si>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</si>
  <si>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</si>
  <si>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</si>
  <si>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</si>
  <si>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</si>
  <si>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</si>
  <si>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</si>
  <si>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</si>
  <si>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</si>
  <si>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</si>
  <si>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</si>
  <si>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</si>
  <si>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</si>
  <si>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</si>
  <si>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</si>
  <si>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</si>
  <si>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</si>
  <si>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</si>
  <si>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</si>
  <si>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</si>
  <si>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</si>
  <si>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</si>
  <si>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</si>
  <si>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</si>
  <si>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</si>
  <si>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</si>
  <si>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</si>
  <si>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</si>
  <si>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</si>
  <si>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</si>
  <si>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</si>
  <si>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</si>
  <si>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</si>
  <si>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</si>
  <si>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</si>
  <si>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</si>
  <si>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</si>
  <si>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</si>
  <si>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</si>
  <si>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</si>
  <si>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</si>
  <si>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</si>
  <si>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</si>
  <si>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</si>
  <si>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</si>
  <si>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</si>
  <si>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</si>
  <si>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</si>
  <si>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</si>
  <si>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</si>
  <si>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</si>
  <si>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</si>
  <si>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</si>
  <si>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</si>
  <si>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</si>
  <si>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</si>
  <si>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</si>
  <si>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</si>
  <si>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</si>
  <si>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</si>
  <si>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</si>
  <si>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</si>
  <si>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</si>
  <si>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</si>
  <si>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</si>
  <si>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</si>
  <si>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</si>
  <si>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</si>
  <si>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</si>
  <si>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</si>
  <si>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</si>
  <si>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</si>
  <si>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</si>
  <si>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</si>
  <si>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</si>
  <si>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</si>
  <si>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</si>
  <si>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</si>
  <si>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</si>
  <si>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</si>
  <si>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</si>
  <si>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</si>
  <si>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</si>
  <si>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</si>
  <si>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</si>
  <si>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</si>
  <si>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</si>
  <si>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</si>
  <si>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</si>
  <si>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</si>
  <si>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</si>
  <si>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</si>
  <si>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</si>
  <si>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</si>
  <si>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</si>
  <si>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</si>
  <si>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</si>
  <si>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</si>
  <si>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</si>
  <si>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</si>
  <si>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</si>
  <si>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</si>
  <si>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</si>
  <si>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</si>
  <si>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</si>
  <si>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</si>
  <si>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</si>
  <si>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</si>
  <si>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</si>
  <si>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</si>
  <si>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</si>
  <si>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</si>
  <si>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</si>
  <si>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</si>
  <si>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</si>
  <si>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</si>
  <si>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</si>
  <si>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</si>
  <si>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</si>
  <si>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</si>
  <si>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</si>
  <si>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</si>
  <si>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</si>
  <si>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</si>
  <si>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</si>
  <si>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</si>
  <si>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</si>
  <si>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</si>
  <si>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</si>
  <si>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</si>
  <si>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</si>
  <si>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</si>
  <si>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</si>
  <si>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</si>
  <si>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</si>
  <si>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</si>
  <si>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</si>
  <si>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</si>
  <si>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</si>
  <si>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</si>
  <si>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</si>
  <si>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</si>
  <si>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</si>
  <si>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</si>
  <si>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</si>
  <si>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</si>
  <si>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</si>
  <si>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</si>
  <si>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</si>
  <si>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</si>
  <si>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</si>
  <si>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</si>
  <si>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</si>
  <si>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</si>
  <si>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</si>
  <si>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</si>
  <si>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</si>
  <si>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</si>
  <si>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</si>
  <si>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</si>
  <si>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</si>
  <si>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</si>
  <si>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</si>
  <si>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</si>
  <si>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</si>
  <si>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</si>
  <si>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</si>
  <si>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</si>
  <si>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</si>
  <si>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</si>
  <si>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</si>
  <si>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</si>
  <si>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</si>
  <si>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</si>
  <si>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</si>
  <si>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</si>
  <si>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</si>
  <si>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</si>
  <si>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</si>
  <si>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</si>
  <si>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</si>
  <si>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</si>
  <si>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</si>
  <si>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</si>
  <si>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</si>
  <si>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</si>
  <si>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</si>
  <si>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</si>
  <si>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</si>
  <si>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</si>
  <si>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</si>
  <si>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</si>
  <si>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</si>
  <si>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</si>
  <si>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</si>
  <si>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</si>
  <si>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</si>
  <si>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</si>
  <si>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</si>
  <si>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</si>
  <si>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</si>
  <si>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</si>
  <si>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</si>
  <si>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</si>
  <si>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</si>
  <si>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</si>
  <si>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</si>
  <si>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</si>
  <si>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</si>
  <si>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</si>
  <si>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</si>
  <si>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</si>
  <si>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</si>
  <si>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</si>
  <si>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</si>
  <si>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</si>
  <si>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</si>
  <si>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</si>
  <si>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</si>
  <si>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</si>
  <si>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</si>
  <si>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</si>
  <si>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</si>
  <si>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</si>
  <si>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</si>
  <si>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</si>
  <si>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</si>
  <si>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</si>
  <si>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</si>
  <si>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</si>
  <si>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</si>
  <si>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</si>
  <si>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</si>
  <si>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</si>
  <si>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</si>
  <si>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</si>
  <si>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</si>
  <si>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</si>
  <si>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</si>
  <si>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</si>
  <si>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</si>
  <si>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</si>
  <si>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</si>
  <si>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</si>
  <si>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</si>
  <si>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</si>
  <si>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</si>
  <si>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</si>
  <si>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</si>
  <si>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</si>
  <si>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</si>
  <si>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</si>
  <si>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</si>
  <si>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</si>
  <si>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</si>
  <si>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</si>
  <si>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</si>
  <si>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</si>
  <si>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</si>
  <si>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</si>
  <si>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</si>
  <si>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</si>
  <si>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</si>
  <si>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</si>
  <si>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</si>
  <si>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</si>
  <si>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</si>
  <si>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</si>
  <si>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</si>
  <si>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</si>
  <si>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</si>
  <si>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</si>
  <si>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</si>
  <si>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</si>
  <si>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</si>
  <si>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</si>
  <si>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</si>
  <si>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</si>
  <si>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</si>
  <si>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</si>
  <si>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</si>
  <si>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</si>
  <si>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</si>
  <si>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</si>
  <si>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</si>
  <si>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</si>
  <si>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</si>
  <si>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</si>
  <si>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</si>
  <si>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</si>
  <si>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</si>
  <si>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</si>
  <si>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</si>
  <si>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</si>
  <si>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</si>
  <si>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</si>
  <si>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</si>
  <si>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</si>
  <si>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</si>
  <si>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</si>
  <si>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</si>
  <si>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</si>
  <si>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</si>
  <si>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</si>
  <si>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</si>
  <si>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</si>
  <si>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</si>
  <si>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</si>
  <si>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</si>
  <si>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</si>
  <si>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</si>
  <si>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</si>
  <si>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</si>
  <si>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</si>
  <si>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</si>
  <si>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</si>
  <si>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</si>
  <si>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</si>
  <si>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</si>
  <si>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</si>
  <si>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</si>
  <si>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</si>
  <si>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</si>
  <si>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</si>
  <si>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</si>
  <si>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</si>
  <si>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</si>
  <si>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</si>
  <si>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</si>
  <si>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</si>
  <si>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</si>
  <si>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</si>
  <si>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</si>
  <si>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</si>
  <si>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</si>
  <si>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</si>
  <si>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</si>
  <si>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</si>
  <si>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</si>
  <si>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</si>
  <si>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</si>
  <si>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</si>
  <si>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</si>
  <si>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</si>
  <si>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</si>
  <si>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</si>
  <si>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</si>
  <si>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</si>
  <si>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</si>
  <si>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</si>
  <si>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</si>
  <si>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</si>
  <si>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</si>
  <si>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</si>
  <si>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</si>
  <si>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</si>
  <si>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</si>
  <si>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</si>
  <si>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</si>
  <si>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</si>
  <si>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</si>
  <si>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</si>
  <si>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</si>
  <si>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</si>
  <si>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</si>
  <si>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</si>
  <si>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</si>
  <si>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</si>
  <si>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</si>
  <si>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</si>
  <si>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</si>
  <si>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</si>
  <si>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</si>
  <si>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</si>
  <si>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</si>
  <si>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</si>
  <si>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</si>
  <si>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</si>
  <si>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</si>
  <si>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</si>
  <si>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</si>
  <si>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</si>
  <si>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</si>
  <si>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</si>
  <si>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</si>
  <si>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</si>
  <si>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</si>
  <si>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</si>
  <si>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</si>
  <si>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</si>
  <si>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</si>
  <si>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</si>
  <si>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</si>
  <si>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</si>
  <si>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</si>
  <si>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</si>
  <si>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</si>
  <si>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</si>
  <si>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</si>
  <si>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</si>
  <si>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</si>
  <si>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</si>
  <si>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</si>
  <si>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</si>
  <si>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</si>
  <si>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</si>
  <si>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</si>
  <si>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</si>
  <si>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</si>
  <si>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</si>
  <si>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</si>
  <si>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</si>
  <si>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</si>
  <si>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</si>
  <si>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</si>
  <si>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</si>
  <si>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</si>
  <si>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</si>
  <si>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</si>
  <si>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</si>
  <si>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</si>
  <si>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</si>
  <si>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</si>
  <si>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</si>
  <si>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</si>
  <si>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</si>
  <si>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</si>
  <si>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</si>
  <si>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</si>
  <si>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</si>
  <si>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</si>
  <si>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</si>
  <si>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</si>
  <si>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</si>
  <si>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</si>
  <si>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</si>
  <si>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</si>
  <si>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</si>
  <si>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</si>
  <si>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</si>
  <si>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</si>
  <si>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</si>
  <si>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</si>
  <si>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</si>
  <si>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</si>
  <si>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</si>
  <si>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</si>
  <si>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</si>
  <si>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</si>
  <si>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</si>
  <si>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</si>
  <si>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</si>
  <si>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</si>
  <si>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</si>
  <si>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</si>
  <si>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</si>
  <si>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</si>
  <si>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</si>
  <si>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</si>
  <si>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</si>
  <si>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</si>
  <si>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</si>
  <si>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</si>
  <si>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</si>
  <si>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</si>
  <si>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</si>
  <si>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</si>
  <si>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</si>
  <si>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</si>
  <si>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</si>
  <si>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</si>
  <si>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</si>
  <si>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</si>
  <si>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</si>
  <si>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</si>
  <si>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</si>
  <si>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</si>
  <si>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</si>
  <si>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</si>
  <si>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</si>
  <si>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</si>
  <si>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</si>
  <si>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</si>
  <si>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</si>
  <si>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</si>
  <si>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</si>
  <si>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</si>
  <si>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</si>
  <si>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</si>
  <si>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</si>
  <si>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</si>
  <si>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</si>
  <si>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</si>
  <si>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</si>
  <si>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</si>
  <si>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</si>
  <si>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</si>
  <si>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</si>
  <si>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</si>
  <si>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</si>
  <si>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</si>
  <si>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</si>
  <si>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</si>
  <si>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</si>
  <si>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</si>
  <si>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</si>
  <si>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</si>
  <si>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</si>
  <si>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</si>
  <si>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</si>
  <si>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</si>
  <si>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</si>
  <si>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</si>
  <si>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</si>
  <si>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</si>
  <si>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</si>
  <si>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</si>
  <si>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</si>
  <si>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</si>
  <si>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</si>
  <si>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</si>
  <si>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</si>
  <si>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</si>
  <si>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</si>
  <si>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</si>
  <si>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</si>
  <si>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</si>
  <si>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</si>
  <si>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</si>
  <si>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</si>
  <si>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</si>
  <si>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</si>
  <si>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</si>
  <si>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</si>
  <si>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</si>
  <si>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</si>
  <si>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</si>
  <si>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</si>
  <si>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</si>
  <si>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</si>
  <si>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</si>
  <si>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</si>
  <si>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</si>
  <si>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</si>
  <si>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</si>
  <si>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</si>
  <si>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</si>
  <si>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</si>
  <si>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</si>
  <si>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</si>
  <si>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</si>
  <si>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</si>
  <si>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</si>
  <si>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</si>
  <si>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</si>
  <si>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</si>
  <si>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</si>
  <si>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</si>
  <si>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</si>
  <si>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</si>
  <si>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</si>
  <si>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</si>
  <si>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</si>
  <si>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</si>
  <si>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</si>
  <si>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</si>
  <si>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</si>
  <si>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</si>
  <si>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</si>
  <si>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</si>
  <si>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</si>
  <si>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</si>
  <si>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</si>
  <si>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</si>
  <si>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</si>
  <si>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</si>
  <si>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</si>
  <si>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</si>
  <si>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</si>
  <si>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</si>
  <si>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</si>
  <si>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</si>
  <si>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</si>
  <si>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</si>
  <si>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</si>
  <si>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</si>
  <si>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</si>
  <si>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</si>
  <si>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</si>
  <si>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</si>
  <si>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</si>
  <si>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</si>
  <si>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</si>
  <si>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</si>
  <si>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</si>
  <si>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</si>
  <si>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</si>
  <si>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</si>
  <si>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</si>
  <si>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</si>
  <si>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</si>
  <si>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</si>
  <si>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</si>
  <si>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</si>
  <si>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</si>
  <si>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</si>
  <si>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</si>
  <si>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</si>
  <si>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</si>
  <si>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</si>
  <si>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</si>
  <si>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</si>
  <si>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</si>
  <si>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</si>
  <si>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</si>
  <si>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</si>
  <si>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</si>
  <si>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</si>
  <si>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</si>
  <si>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</si>
  <si>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</si>
  <si>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</si>
  <si>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</si>
  <si>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</si>
  <si>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</si>
  <si>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</si>
  <si>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</si>
  <si>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</si>
  <si>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</si>
  <si>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</si>
  <si>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</si>
  <si>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</si>
  <si>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</si>
  <si>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</si>
  <si>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</si>
  <si>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</si>
  <si>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</si>
  <si>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</si>
  <si>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</si>
  <si>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</si>
  <si>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</si>
  <si>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</si>
  <si>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</si>
  <si>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</si>
  <si>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</si>
  <si>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</si>
  <si>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</si>
  <si>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</si>
  <si>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</si>
  <si>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</si>
  <si>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</si>
  <si>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</si>
  <si>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</si>
  <si>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</si>
  <si>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</si>
  <si>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</si>
  <si>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</si>
  <si>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</si>
  <si>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</si>
  <si>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</si>
  <si>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</si>
  <si>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</si>
  <si>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</si>
  <si>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</si>
  <si>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</si>
  <si>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</si>
  <si>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</si>
  <si>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</si>
  <si>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</si>
  <si>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</si>
  <si>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</si>
  <si>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</si>
  <si>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</si>
  <si>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</si>
  <si>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</si>
  <si>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</si>
  <si>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</si>
  <si>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</si>
  <si>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</si>
  <si>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</si>
  <si>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</si>
  <si>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</si>
  <si>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</si>
  <si>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</si>
  <si>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</si>
  <si>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</si>
  <si>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</si>
  <si>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</si>
  <si>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</si>
  <si>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</si>
  <si>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</si>
  <si>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</si>
  <si>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</si>
  <si>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</si>
  <si>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</si>
  <si>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</si>
  <si>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</si>
  <si>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</si>
  <si>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</si>
  <si>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</si>
  <si>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</si>
  <si>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</si>
  <si>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</si>
  <si>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</si>
  <si>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</si>
  <si>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</si>
  <si>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</si>
  <si>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</si>
  <si>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</si>
  <si>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</si>
  <si>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</si>
  <si>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</si>
  <si>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</si>
  <si>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</si>
  <si>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</si>
  <si>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</si>
  <si>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</si>
  <si>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</si>
  <si>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</si>
  <si>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</si>
  <si>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</si>
  <si>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</si>
  <si>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</si>
  <si>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</si>
  <si>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</si>
  <si>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</si>
  <si>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</si>
  <si>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</si>
  <si>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</si>
  <si>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</si>
  <si>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</si>
  <si>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</si>
  <si>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</si>
  <si>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</si>
  <si>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</si>
  <si>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</si>
  <si>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</si>
  <si>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</si>
  <si>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</si>
  <si>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</si>
  <si>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</si>
  <si>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</si>
  <si>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</si>
  <si>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</si>
  <si>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</si>
  <si>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</si>
  <si>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</si>
  <si>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</si>
  <si>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</si>
  <si>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</si>
  <si>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</si>
  <si>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</si>
  <si>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</si>
  <si>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</si>
  <si>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</si>
  <si>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</si>
  <si>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</si>
  <si>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</si>
  <si>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</si>
  <si>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</si>
  <si>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</si>
  <si>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</si>
  <si>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</si>
  <si>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</si>
  <si>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</si>
  <si>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</si>
  <si>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</si>
  <si>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</si>
  <si>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</si>
  <si>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</si>
  <si>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</si>
  <si>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</si>
  <si>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</si>
  <si>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</si>
  <si>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</si>
  <si>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</si>
  <si>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</si>
  <si>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</si>
  <si>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</si>
  <si>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</si>
  <si>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</si>
  <si>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</si>
  <si>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</si>
  <si>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</si>
  <si>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</si>
  <si>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</si>
  <si>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</si>
  <si>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</si>
  <si>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</si>
  <si>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</si>
  <si>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</si>
  <si>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</si>
  <si>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</si>
  <si>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</si>
  <si>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</si>
  <si>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</si>
  <si>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</si>
  <si>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</si>
  <si>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</si>
  <si>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</si>
  <si>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</si>
  <si>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</si>
  <si>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</si>
  <si>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</si>
  <si>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</si>
  <si>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</si>
  <si>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</si>
  <si>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</si>
  <si>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</si>
  <si>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</si>
  <si>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</si>
  <si>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</si>
  <si>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</si>
  <si>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</si>
  <si>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</si>
  <si>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</si>
  <si>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</si>
  <si>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</si>
  <si>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</si>
  <si>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</si>
  <si>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</si>
  <si>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</si>
  <si>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</si>
  <si>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</si>
  <si>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</si>
  <si>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</si>
  <si>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</si>
  <si>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</si>
  <si>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</si>
  <si>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</si>
  <si>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</si>
  <si>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</si>
  <si>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</si>
  <si>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</si>
  <si>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</si>
  <si>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</si>
  <si>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</si>
  <si>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</si>
  <si>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</si>
  <si>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</si>
  <si>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</si>
  <si>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</si>
  <si>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</si>
  <si>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</si>
  <si>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</si>
  <si>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</si>
  <si>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</si>
  <si>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</si>
  <si>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</si>
  <si>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</si>
  <si>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</si>
  <si>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</si>
  <si>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</si>
  <si>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</si>
  <si>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</si>
  <si>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</si>
  <si>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</si>
  <si>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</si>
  <si>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</si>
  <si>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</si>
  <si>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</si>
  <si>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</si>
  <si>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</si>
  <si>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</si>
  <si>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</si>
  <si>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</si>
  <si>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</si>
  <si>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</si>
  <si>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</si>
  <si>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</si>
  <si>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</si>
  <si>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</si>
  <si>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</si>
  <si>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</si>
  <si>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</si>
  <si>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</si>
  <si>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</si>
  <si>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</si>
  <si>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</si>
  <si>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</si>
  <si>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</si>
  <si>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</si>
  <si>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</si>
  <si>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</si>
  <si>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</si>
  <si>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</si>
  <si>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</si>
  <si>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</si>
  <si>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</si>
  <si>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</si>
  <si>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</si>
  <si>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</si>
  <si>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</si>
  <si>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</si>
  <si>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</si>
  <si>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</si>
  <si>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</si>
  <si>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</si>
  <si>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</si>
  <si>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</si>
  <si>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</si>
  <si>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</si>
  <si>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</si>
  <si>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</si>
  <si>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</si>
  <si>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</si>
  <si>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</si>
  <si>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</si>
  <si>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</si>
  <si>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</si>
  <si>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</si>
  <si>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</si>
  <si>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</si>
  <si>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</si>
  <si>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</si>
  <si>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</si>
  <si>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</si>
  <si>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</si>
  <si>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</si>
  <si>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</si>
  <si>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</si>
  <si>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</si>
  <si>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</si>
  <si>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</si>
  <si>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</si>
  <si>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</si>
  <si>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</si>
  <si>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</si>
  <si>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</si>
  <si>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</si>
  <si>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</si>
  <si>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</si>
  <si>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</si>
  <si>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</si>
  <si>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</si>
  <si>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</si>
  <si>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</si>
  <si>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</si>
  <si>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</si>
  <si>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</si>
  <si>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</si>
  <si>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</si>
  <si>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</si>
  <si>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</si>
  <si>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</si>
  <si>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</si>
  <si>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</si>
  <si>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</si>
  <si>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</si>
  <si>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</si>
  <si>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</si>
  <si>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</si>
  <si>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</si>
  <si>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</si>
  <si>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</si>
  <si>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</si>
  <si>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</si>
  <si>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</si>
  <si>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</si>
  <si>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</si>
  <si>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</si>
  <si>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</si>
  <si>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</si>
  <si>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</si>
  <si>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</si>
  <si>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</si>
  <si>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</si>
  <si>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</si>
  <si>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</si>
  <si>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</si>
  <si>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</si>
  <si>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</si>
  <si>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</si>
  <si>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</si>
  <si>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</si>
  <si>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</si>
  <si>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</si>
  <si>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</si>
  <si>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</si>
  <si>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</si>
  <si>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</si>
  <si>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</si>
  <si>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</si>
  <si>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</si>
  <si>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</si>
  <si>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</si>
  <si>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</si>
  <si>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</si>
  <si>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</si>
  <si>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</si>
  <si>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</si>
  <si>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</si>
  <si>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</si>
  <si>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</si>
  <si>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</si>
  <si>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</si>
  <si>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</si>
  <si>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</si>
  <si>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</si>
  <si>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</si>
  <si>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</si>
  <si>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</si>
  <si>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</si>
  <si>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</si>
  <si>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</si>
  <si>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</si>
  <si>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</si>
  <si>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</si>
  <si>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</si>
  <si>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</si>
  <si>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</si>
  <si>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</si>
  <si>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</si>
  <si>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</si>
  <si>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</si>
  <si>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</si>
  <si>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</si>
  <si>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</si>
  <si>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</si>
  <si>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</si>
  <si>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</si>
  <si>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</si>
  <si>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</si>
  <si>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</si>
  <si>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</si>
  <si>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</si>
  <si>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</si>
  <si>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</si>
  <si>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</si>
  <si>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</si>
  <si>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</si>
  <si>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</si>
  <si>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</si>
  <si>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</si>
  <si>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</si>
  <si>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</si>
  <si>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</si>
  <si>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</si>
  <si>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</si>
  <si>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</si>
  <si>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</si>
  <si>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</si>
  <si>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</si>
  <si>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</si>
  <si>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</si>
  <si>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</si>
  <si>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</si>
  <si>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</si>
  <si>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</si>
  <si>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</si>
  <si>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</si>
  <si>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</si>
  <si>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</si>
  <si>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</si>
  <si>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</si>
  <si>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</si>
  <si>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</si>
  <si>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</si>
  <si>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</si>
  <si>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</si>
  <si>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</si>
  <si>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</si>
  <si>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</si>
  <si>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</si>
  <si>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</si>
  <si>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</si>
  <si>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</si>
  <si>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</si>
  <si>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</si>
  <si>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</si>
  <si>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</si>
  <si>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</si>
  <si>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</si>
  <si>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</si>
  <si>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</si>
  <si>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</si>
  <si>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</si>
  <si>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</si>
  <si>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</si>
  <si>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</si>
  <si>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</si>
  <si>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</si>
  <si>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</si>
  <si>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</si>
  <si>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</si>
  <si>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</si>
  <si>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</si>
  <si>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</si>
  <si>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</si>
  <si>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</si>
  <si>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</si>
  <si>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</si>
  <si>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</si>
  <si>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</si>
  <si>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</si>
  <si>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</si>
  <si>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</si>
  <si>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</si>
  <si>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</si>
  <si>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</si>
  <si>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</si>
  <si>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</si>
  <si>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</si>
  <si>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</si>
  <si>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</si>
  <si>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</si>
  <si>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</si>
  <si>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</si>
  <si>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</si>
  <si>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</si>
  <si>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</si>
  <si>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</si>
  <si>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</si>
  <si>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</si>
  <si>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</si>
  <si>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</si>
  <si>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</si>
  <si>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</si>
  <si>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</si>
  <si>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</si>
  <si>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</si>
  <si>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</si>
  <si>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</si>
  <si>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</si>
  <si>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</si>
  <si>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</si>
  <si>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</si>
  <si>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</si>
  <si>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</si>
  <si>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</si>
  <si>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</si>
  <si>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</si>
  <si>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</si>
  <si>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</si>
  <si>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</si>
  <si>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</si>
  <si>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</si>
  <si>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</si>
  <si>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</si>
  <si>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</si>
  <si>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</si>
  <si>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</si>
  <si>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</si>
  <si>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</si>
  <si>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</si>
  <si>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</si>
  <si>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</si>
  <si>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</si>
  <si>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</si>
  <si>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</si>
  <si>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</si>
  <si>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</si>
  <si>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</si>
  <si>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</si>
  <si>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</si>
  <si>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</si>
  <si>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</si>
  <si>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</si>
  <si>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</si>
  <si>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</si>
  <si>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</si>
  <si>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</si>
  <si>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</si>
  <si>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</si>
  <si>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</si>
  <si>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</si>
  <si>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</si>
  <si>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</si>
  <si>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</si>
  <si>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</si>
  <si>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</si>
  <si>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</si>
  <si>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</si>
  <si>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</si>
  <si>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</si>
  <si>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</si>
  <si>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</si>
  <si>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</si>
  <si>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</si>
  <si>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</si>
  <si>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</si>
  <si>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</si>
  <si>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</si>
  <si>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</si>
  <si>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</si>
  <si>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</si>
  <si>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</si>
  <si>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</si>
  <si>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</si>
  <si>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</si>
  <si>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</si>
  <si>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</si>
  <si>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</si>
  <si>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</si>
  <si>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</si>
  <si>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</si>
  <si>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</si>
  <si>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</si>
  <si>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</si>
  <si>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</si>
  <si>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</si>
  <si>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</si>
  <si>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</si>
  <si>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</si>
  <si>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</si>
  <si>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</si>
  <si>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</si>
  <si>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</si>
  <si>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</si>
  <si>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</si>
  <si>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</si>
  <si>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</si>
  <si>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</si>
  <si>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</si>
  <si>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</si>
  <si>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</si>
  <si>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</si>
  <si>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</si>
  <si>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</si>
  <si>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</si>
  <si>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</si>
  <si>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</si>
  <si>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</si>
  <si>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</si>
  <si>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</si>
  <si>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</si>
  <si>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</si>
  <si>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</si>
  <si>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</si>
  <si>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</si>
  <si>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</si>
  <si>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</si>
  <si>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</si>
  <si>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</si>
  <si>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</si>
  <si>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</si>
  <si>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</si>
  <si>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</si>
  <si>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</si>
  <si>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</si>
  <si>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</si>
  <si>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</si>
  <si>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</si>
  <si>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</si>
  <si>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</si>
  <si>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</si>
  <si>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</si>
  <si>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</si>
  <si>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</si>
  <si>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</si>
  <si>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</si>
  <si>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</si>
  <si>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</si>
  <si>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</si>
  <si>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</si>
  <si>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</si>
  <si>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</si>
  <si>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</si>
  <si>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</si>
  <si>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</si>
  <si>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</si>
  <si>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</si>
  <si>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</si>
  <si>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</si>
  <si>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</si>
  <si>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</si>
  <si>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</si>
  <si>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</si>
  <si>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</si>
  <si>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</si>
  <si>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</si>
  <si>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</si>
  <si>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</si>
  <si>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</si>
  <si>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</si>
  <si>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</si>
  <si>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</si>
  <si>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</si>
  <si>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</si>
  <si>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</si>
  <si>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</si>
  <si>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</si>
  <si>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</si>
  <si>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</si>
  <si>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</si>
  <si>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</si>
  <si>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</si>
  <si>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</si>
  <si>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</si>
  <si>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</si>
  <si>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</si>
  <si>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</si>
  <si>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</si>
  <si>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</si>
  <si>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</si>
  <si>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</si>
  <si>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</si>
  <si>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</si>
  <si>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</si>
  <si>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</si>
  <si>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</si>
  <si>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</si>
  <si>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</si>
  <si>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</si>
  <si>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</si>
  <si>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</si>
  <si>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</si>
  <si>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</si>
  <si>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</si>
  <si>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</si>
  <si>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</si>
  <si>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</si>
  <si>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</si>
  <si>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</si>
  <si>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</si>
  <si>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</si>
  <si>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</si>
  <si>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</si>
  <si>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</si>
  <si>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</si>
  <si>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</si>
  <si>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</si>
  <si>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</si>
  <si>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</si>
  <si>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</si>
  <si>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</si>
  <si>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</si>
  <si>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</si>
  <si>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</si>
  <si>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</si>
  <si>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</si>
  <si>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</si>
  <si>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</si>
  <si>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</si>
  <si>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</si>
  <si>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</si>
  <si>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</si>
  <si>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</si>
  <si>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</si>
  <si>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</si>
  <si>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</si>
  <si>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</si>
  <si>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</si>
  <si>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</si>
  <si>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</si>
  <si>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</si>
  <si>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</si>
  <si>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</si>
  <si>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</si>
  <si>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</si>
  <si>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</si>
  <si>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</si>
  <si>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</si>
  <si>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</si>
  <si>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</si>
  <si>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</si>
  <si>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</si>
  <si>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</si>
  <si>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</si>
  <si>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</si>
  <si>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</si>
  <si>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</si>
  <si>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</si>
  <si>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</si>
  <si>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</si>
  <si>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</si>
  <si>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</si>
  <si>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</si>
  <si>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</si>
  <si>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</si>
  <si>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</si>
  <si>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</si>
  <si>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</si>
  <si>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</si>
  <si>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</si>
  <si>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</si>
  <si>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</si>
  <si>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</si>
  <si>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</si>
  <si>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</si>
  <si>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</si>
  <si>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</si>
  <si>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</si>
  <si>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</si>
  <si>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</si>
  <si>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</si>
  <si>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</si>
  <si>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</si>
  <si>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</si>
  <si>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</si>
  <si>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</si>
  <si>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</si>
  <si>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</si>
  <si>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</si>
  <si>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</si>
  <si>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</si>
  <si>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</si>
  <si>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</si>
  <si>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</si>
  <si>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</si>
  <si>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</si>
  <si>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</si>
  <si>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</si>
  <si>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</si>
  <si>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</si>
  <si>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</si>
  <si>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</si>
  <si>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</si>
  <si>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</si>
  <si>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</si>
  <si>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</si>
  <si>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</si>
  <si>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</si>
  <si>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</si>
  <si>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</si>
  <si>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</si>
  <si>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</si>
  <si>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</si>
  <si>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</si>
  <si>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</si>
  <si>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</si>
  <si>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</si>
  <si>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</si>
  <si>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</si>
  <si>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</si>
  <si>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</si>
  <si>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</si>
  <si>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</si>
  <si>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</si>
  <si>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</si>
  <si>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</si>
  <si>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</si>
  <si>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</si>
  <si>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</si>
  <si>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</si>
  <si>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</si>
  <si>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</si>
  <si>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</si>
  <si>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</si>
  <si>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</si>
  <si>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</si>
  <si>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</si>
  <si>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</si>
  <si>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</si>
  <si>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</si>
  <si>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</si>
  <si>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</si>
  <si>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</si>
  <si>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</si>
  <si>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</si>
  <si>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</si>
  <si>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</si>
  <si>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</si>
  <si>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</si>
  <si>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</si>
  <si>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</si>
  <si>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</si>
  <si>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</si>
  <si>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</si>
  <si>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</si>
  <si>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</si>
  <si>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</si>
  <si>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</si>
  <si>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</si>
  <si>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</si>
  <si>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</si>
  <si>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</si>
  <si>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</si>
  <si>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</si>
  <si>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</si>
  <si>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</si>
  <si>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</si>
  <si>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</si>
  <si>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</si>
  <si>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</si>
  <si>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</si>
  <si>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</si>
  <si>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</si>
  <si>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</si>
  <si>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</si>
  <si>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</si>
  <si>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</si>
  <si>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</si>
  <si>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</si>
  <si>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</si>
  <si>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</si>
  <si>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</si>
  <si>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</si>
  <si>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</si>
  <si>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</si>
  <si>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</si>
  <si>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</si>
  <si>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</si>
  <si>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</si>
  <si>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</si>
  <si>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</si>
  <si>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</si>
  <si>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</si>
  <si>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</si>
  <si>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</si>
  <si>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</si>
  <si>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</si>
  <si>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</si>
  <si>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</si>
  <si>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</si>
  <si>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</si>
  <si>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</si>
  <si>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</si>
  <si>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</si>
  <si>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</si>
  <si>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</si>
  <si>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</si>
  <si>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</si>
  <si>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</si>
  <si>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</si>
  <si>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</si>
  <si>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</si>
  <si>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</si>
  <si>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</si>
  <si>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</si>
  <si>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</si>
  <si>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</si>
  <si>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</si>
  <si>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</si>
  <si>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</si>
  <si>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</si>
  <si>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</si>
  <si>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</si>
  <si>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</si>
  <si>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</si>
  <si>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</si>
  <si>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</si>
  <si>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</si>
  <si>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</si>
  <si>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</si>
  <si>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</si>
  <si>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</si>
  <si>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</si>
  <si>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</si>
  <si>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</si>
  <si>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</si>
  <si>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</si>
  <si>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</si>
  <si>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</si>
  <si>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</si>
  <si>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</si>
  <si>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</si>
  <si>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</si>
  <si>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</si>
  <si>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</si>
  <si>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</si>
  <si>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</si>
  <si>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</si>
  <si>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</si>
  <si>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</si>
  <si>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</si>
  <si>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</si>
  <si>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</si>
  <si>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</si>
  <si>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</si>
  <si>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</si>
  <si>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</si>
  <si>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</si>
  <si>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</si>
  <si>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</si>
  <si>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</si>
  <si>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</si>
  <si>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</si>
  <si>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</si>
  <si>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</si>
  <si>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</si>
  <si>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</si>
  <si>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</si>
  <si>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</si>
  <si>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</si>
  <si>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</si>
  <si>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</si>
  <si>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</si>
  <si>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</si>
  <si>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</si>
  <si>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</si>
  <si>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</si>
  <si>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</si>
  <si>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</si>
  <si>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</si>
  <si>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</si>
  <si>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</si>
  <si>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</si>
  <si>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</si>
  <si>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</si>
  <si>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</si>
  <si>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</si>
  <si>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</si>
  <si>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</si>
  <si>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</si>
  <si>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</si>
  <si>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</si>
  <si>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</si>
  <si>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</si>
  <si>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</si>
  <si>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</si>
  <si>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</si>
  <si>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</si>
  <si>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</si>
  <si>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</si>
  <si>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</si>
  <si>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</si>
  <si>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</si>
  <si>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</si>
  <si>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</si>
  <si>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</si>
  <si>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</si>
  <si>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</si>
  <si>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</si>
  <si>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</si>
  <si>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</si>
  <si>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</si>
  <si>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</si>
  <si>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</si>
  <si>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</si>
  <si>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</si>
  <si>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</si>
  <si>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</si>
  <si>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</si>
  <si>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</si>
  <si>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</si>
  <si>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</si>
  <si>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</si>
  <si>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</si>
  <si>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</si>
  <si>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</si>
  <si>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</si>
  <si>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</si>
  <si>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</si>
  <si>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</si>
  <si>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</si>
  <si>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</si>
  <si>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</si>
  <si>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</si>
  <si>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</si>
  <si>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</si>
  <si>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</si>
  <si>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</si>
  <si>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</si>
  <si>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</si>
  <si>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</si>
  <si>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</si>
  <si>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</si>
  <si>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</si>
  <si>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</si>
  <si>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</si>
  <si>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</si>
  <si>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</si>
  <si>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</si>
  <si>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</si>
  <si>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</si>
  <si>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</si>
  <si>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</si>
  <si>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</si>
  <si>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</si>
  <si>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</si>
  <si>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</si>
  <si>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</si>
  <si>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</si>
  <si>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</si>
  <si>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</si>
  <si>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</si>
  <si>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</si>
  <si>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</si>
  <si>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</si>
  <si>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</si>
  <si>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</si>
  <si>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</si>
  <si>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</si>
  <si>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</si>
  <si>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</si>
  <si>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</si>
  <si>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</si>
  <si>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</si>
  <si>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</si>
  <si>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</si>
  <si>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</si>
  <si>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</si>
  <si>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</si>
  <si>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</si>
  <si>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</si>
  <si>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</si>
  <si>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</si>
  <si>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</si>
  <si>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</si>
  <si>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</si>
  <si>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</si>
  <si>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</si>
  <si>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</si>
  <si>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</si>
  <si>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</si>
  <si>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</si>
  <si>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</si>
  <si>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</si>
  <si>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</si>
  <si>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</si>
  <si>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</si>
  <si>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</si>
  <si>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</si>
  <si>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</si>
  <si>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</si>
  <si>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</si>
  <si>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</si>
  <si>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</si>
  <si>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</si>
  <si>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</si>
  <si>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</si>
  <si>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</si>
  <si>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</si>
  <si>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</si>
  <si>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</si>
  <si>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</si>
  <si>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</si>
  <si>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</si>
  <si>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</si>
  <si>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</si>
  <si>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</si>
  <si>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</si>
  <si>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</si>
  <si>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</si>
  <si>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</si>
  <si>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</si>
  <si>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</si>
  <si>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</si>
  <si>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</si>
  <si>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</si>
  <si>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</si>
  <si>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</si>
  <si>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</si>
  <si>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</si>
  <si>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</si>
  <si>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</si>
  <si>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</si>
  <si>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</si>
  <si>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</si>
  <si>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</si>
  <si>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</si>
  <si>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</si>
  <si>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</si>
  <si>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</si>
  <si>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</si>
  <si>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</si>
  <si>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</si>
  <si>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</si>
  <si>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</si>
  <si>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</si>
  <si>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</si>
  <si>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</si>
  <si>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</si>
  <si>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</si>
  <si>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</si>
  <si>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</si>
  <si>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</si>
  <si>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</si>
  <si>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</si>
  <si>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</si>
  <si>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</si>
  <si>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</si>
  <si>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</si>
  <si>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</si>
  <si>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</si>
  <si>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</si>
  <si>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</si>
  <si>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</si>
  <si>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</si>
  <si>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</si>
  <si>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</si>
  <si>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</si>
  <si>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</si>
  <si>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</si>
  <si>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</si>
  <si>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</si>
  <si>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</si>
  <si>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</si>
  <si>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</si>
  <si>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</si>
  <si>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</si>
  <si>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</si>
  <si>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</si>
  <si>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</si>
  <si>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</si>
  <si>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</si>
  <si>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</si>
  <si>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</si>
  <si>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</si>
  <si>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</si>
  <si>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</si>
  <si>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</si>
  <si>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</si>
  <si>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</si>
  <si>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</si>
  <si>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</si>
  <si>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</si>
  <si>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</si>
  <si>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</si>
  <si>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</si>
  <si>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</si>
  <si>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</si>
  <si>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</si>
  <si>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</si>
  <si>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</si>
  <si>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</si>
  <si>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</si>
  <si>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</si>
  <si>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</si>
  <si>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</si>
  <si>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</si>
  <si>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</si>
  <si>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</si>
  <si>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</si>
  <si>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</si>
  <si>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</si>
  <si>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</si>
  <si>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</si>
  <si>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</si>
  <si>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</si>
  <si>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</si>
  <si>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</si>
  <si>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</si>
  <si>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</si>
  <si>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</si>
  <si>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</si>
  <si>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</si>
  <si>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</si>
  <si>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</si>
  <si>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</si>
  <si>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</si>
  <si>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</si>
  <si>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</si>
  <si>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</si>
  <si>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</si>
  <si>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</si>
  <si>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</si>
  <si>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</si>
  <si>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</si>
  <si>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</si>
  <si>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</si>
  <si>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</si>
  <si>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</si>
  <si>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</si>
  <si>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</si>
  <si>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</si>
  <si>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</si>
  <si>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</si>
  <si>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</si>
  <si>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</si>
  <si>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</si>
  <si>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</si>
  <si>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</si>
  <si>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</si>
  <si>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</si>
  <si>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</si>
  <si>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</si>
  <si>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</si>
  <si>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</si>
  <si>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</si>
  <si>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</si>
  <si>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</si>
  <si>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</si>
  <si>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</si>
  <si>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</si>
  <si>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</si>
  <si>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</si>
  <si>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</si>
  <si>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</si>
  <si>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</si>
  <si>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</si>
  <si>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</si>
  <si>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</si>
  <si>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</si>
  <si>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</si>
  <si>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</si>
  <si>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</si>
  <si>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</si>
  <si>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</si>
  <si>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</si>
  <si>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</si>
  <si>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</si>
  <si>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</si>
  <si>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</si>
  <si>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</si>
  <si>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</si>
  <si>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</si>
  <si>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</si>
  <si>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</si>
  <si>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</si>
  <si>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</si>
  <si>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</si>
  <si>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</si>
  <si>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</si>
  <si>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</si>
  <si>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</si>
  <si>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</si>
  <si>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</si>
  <si>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</si>
  <si>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</si>
  <si>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</si>
  <si>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</si>
  <si>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</si>
  <si>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</si>
  <si>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</si>
  <si>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</si>
  <si>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</si>
  <si>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</si>
  <si>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</si>
  <si>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</si>
  <si>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</si>
  <si>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</si>
  <si>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</si>
  <si>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</si>
  <si>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</si>
  <si>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</si>
  <si>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</si>
  <si>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</si>
  <si>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</si>
  <si>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</si>
  <si>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</si>
  <si>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</si>
  <si>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</si>
  <si>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</si>
  <si>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</si>
  <si>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</si>
  <si>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</si>
  <si>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</si>
  <si>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</si>
  <si>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</si>
  <si>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</si>
  <si>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</si>
  <si>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</si>
  <si>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</si>
  <si>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</si>
  <si>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</si>
  <si>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</si>
  <si>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</si>
  <si>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</si>
  <si>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</si>
  <si>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</si>
  <si>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</si>
  <si>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</si>
  <si>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</si>
  <si>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</si>
  <si>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</si>
  <si>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</si>
  <si>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</si>
  <si>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</si>
  <si>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</si>
  <si>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</si>
  <si>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</si>
  <si>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</si>
  <si>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</si>
  <si>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</si>
  <si>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</si>
  <si>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</si>
  <si>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</si>
  <si>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</si>
  <si>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</si>
  <si>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</si>
  <si>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</si>
  <si>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</si>
  <si>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</si>
  <si>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</si>
  <si>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</si>
  <si>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</si>
  <si>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</si>
  <si>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</si>
  <si>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</si>
  <si>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</si>
  <si>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</si>
  <si>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</si>
  <si>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</si>
  <si>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</si>
  <si>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</si>
  <si>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</si>
  <si>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</si>
  <si>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</si>
  <si>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</si>
  <si>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</si>
  <si>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</si>
  <si>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</si>
  <si>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</si>
  <si>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</si>
  <si>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</si>
  <si>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</si>
  <si>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</si>
  <si>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</si>
  <si>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</si>
  <si>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</si>
  <si>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</si>
  <si>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</si>
  <si>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</si>
  <si>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</si>
  <si>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</si>
  <si>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</si>
  <si>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</si>
  <si>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</si>
  <si>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</si>
  <si>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</si>
  <si>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</si>
  <si>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</si>
  <si>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</si>
  <si>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</si>
  <si>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</si>
  <si>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</si>
  <si>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</si>
  <si>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</si>
  <si>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</si>
  <si>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</si>
  <si>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</si>
  <si>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</si>
  <si>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</si>
  <si>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</si>
  <si>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</si>
  <si>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</si>
  <si>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</si>
  <si>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</si>
  <si>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</si>
  <si>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</si>
  <si>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</si>
  <si>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</si>
  <si>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</si>
  <si>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</si>
  <si>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</si>
  <si>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</si>
  <si>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</si>
  <si>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</si>
  <si>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</si>
  <si>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</si>
  <si>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</si>
  <si>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</si>
  <si>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</si>
  <si>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</si>
  <si>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</si>
  <si>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</si>
  <si>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</si>
  <si>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</si>
  <si>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</si>
  <si>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</si>
  <si>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</si>
  <si>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</si>
  <si>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</si>
  <si>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</si>
  <si>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</si>
  <si>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</si>
  <si>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</si>
  <si>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</si>
  <si>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</si>
  <si>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</si>
  <si>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</si>
  <si>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</si>
  <si>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</si>
  <si>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</si>
  <si>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</si>
  <si>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</si>
  <si>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</si>
  <si>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</si>
  <si>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</si>
  <si>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</si>
  <si>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</si>
  <si>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</si>
  <si>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</si>
  <si>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</si>
  <si>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</si>
  <si>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</si>
  <si>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</si>
  <si>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</si>
  <si>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</si>
  <si>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</si>
  <si>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</si>
  <si>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</si>
  <si>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</si>
  <si>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</si>
  <si>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</si>
  <si>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</si>
  <si>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</si>
  <si>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</si>
  <si>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</si>
  <si>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</si>
  <si>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</si>
  <si>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</si>
  <si>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</si>
  <si>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</si>
  <si>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</si>
  <si>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</si>
  <si>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</si>
  <si>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</si>
  <si>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</si>
  <si>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</si>
  <si>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</si>
  <si>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</si>
  <si>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</si>
  <si>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</si>
  <si>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</si>
  <si>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</si>
  <si>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</si>
  <si>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</si>
  <si>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</si>
  <si>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</si>
  <si>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</si>
  <si>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</si>
  <si>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</si>
  <si>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</si>
  <si>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</si>
  <si>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</si>
  <si>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</si>
  <si>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</si>
  <si>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</si>
  <si>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</si>
  <si>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</si>
  <si>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</si>
  <si>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</si>
  <si>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</si>
  <si>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</si>
  <si>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</si>
  <si>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</si>
  <si>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</si>
  <si>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</si>
  <si>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</si>
  <si>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</si>
  <si>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</si>
  <si>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</si>
  <si>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</si>
  <si>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</si>
  <si>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</si>
  <si>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</si>
  <si>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</si>
  <si>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</si>
  <si>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</si>
  <si>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</si>
  <si>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</si>
  <si>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</si>
  <si>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</si>
  <si>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</si>
  <si>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</si>
  <si>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</si>
  <si>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</si>
  <si>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</si>
  <si>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</si>
  <si>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</si>
  <si>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</si>
  <si>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</si>
  <si>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</si>
  <si>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</si>
  <si>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</si>
  <si>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</si>
  <si>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</si>
  <si>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</si>
  <si>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</si>
  <si>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</si>
  <si>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</si>
  <si>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</si>
  <si>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</si>
  <si>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</si>
  <si>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</si>
  <si>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</si>
  <si>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</si>
  <si>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</si>
  <si>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</si>
  <si>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</si>
  <si>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</si>
  <si>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</si>
  <si>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</si>
  <si>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</si>
  <si>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</si>
  <si>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</si>
  <si>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</si>
  <si>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</si>
  <si>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</si>
  <si>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</si>
  <si>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</si>
  <si>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</si>
  <si>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</si>
  <si>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</si>
  <si>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</si>
  <si>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</si>
  <si>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</si>
  <si>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</si>
  <si>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</si>
  <si>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</si>
  <si>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</si>
  <si>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</si>
  <si>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</si>
  <si>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</si>
  <si>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</si>
  <si>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</si>
  <si>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</si>
  <si>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</si>
  <si>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</si>
  <si>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</si>
  <si>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</si>
  <si>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</si>
  <si>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</si>
  <si>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</si>
  <si>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</si>
  <si>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</si>
  <si>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</si>
  <si>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</si>
  <si>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</si>
  <si>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</si>
  <si>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</si>
  <si>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</si>
  <si>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</si>
  <si>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</si>
  <si>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</si>
  <si>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</si>
  <si>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</si>
  <si>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</si>
  <si>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</si>
  <si>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</si>
  <si>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</si>
  <si>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</si>
  <si>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</si>
  <si>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</si>
  <si>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</si>
  <si>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</si>
  <si>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</si>
  <si>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</si>
  <si>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</si>
  <si>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</si>
  <si>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</si>
  <si>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</si>
  <si>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</si>
  <si>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</si>
  <si>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</si>
  <si>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</si>
  <si>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</si>
  <si>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</si>
  <si>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</si>
  <si>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</si>
  <si>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</si>
  <si>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</si>
  <si>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</si>
  <si>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</si>
  <si>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</si>
  <si>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</si>
  <si>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</si>
  <si>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</si>
  <si>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</si>
  <si>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</si>
  <si>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</si>
  <si>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</si>
  <si>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</si>
  <si>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</si>
  <si>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</si>
  <si>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</si>
  <si>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</si>
  <si>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</si>
  <si>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</si>
  <si>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</si>
  <si>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</si>
  <si>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</si>
  <si>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</si>
  <si>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</si>
  <si>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</si>
  <si>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</si>
  <si>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</si>
  <si>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</si>
  <si>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</si>
  <si>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</si>
  <si>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</si>
  <si>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</si>
  <si>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</si>
  <si>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</si>
  <si>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</si>
  <si>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</si>
  <si>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</si>
  <si>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</si>
  <si>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</si>
  <si>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</si>
  <si>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</si>
  <si>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</si>
  <si>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</si>
  <si>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</si>
  <si>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</si>
  <si>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</si>
  <si>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</si>
  <si>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</si>
  <si>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</si>
  <si>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</si>
  <si>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</si>
  <si>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</si>
  <si>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</si>
  <si>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</si>
  <si>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</si>
  <si>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</si>
  <si>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</si>
  <si>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</si>
  <si>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</si>
  <si>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</si>
  <si>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</si>
  <si>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</si>
  <si>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</si>
  <si>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</si>
  <si>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</si>
  <si>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</si>
  <si>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</si>
  <si>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</si>
  <si>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</si>
  <si>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</si>
  <si>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</si>
  <si>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</si>
  <si>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</si>
  <si>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</si>
  <si>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</si>
  <si>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</si>
  <si>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</si>
  <si>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</si>
  <si>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</si>
  <si>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</si>
  <si>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</si>
  <si>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</si>
  <si>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</si>
  <si>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</si>
  <si>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</si>
  <si>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</si>
  <si>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</si>
  <si>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</si>
  <si>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</si>
  <si>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</si>
  <si>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</si>
  <si>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</si>
  <si>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</si>
  <si>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</si>
  <si>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</si>
  <si>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</si>
  <si>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</si>
  <si>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</si>
  <si>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</si>
  <si>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</si>
  <si>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</si>
  <si>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</si>
  <si>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</si>
  <si>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</si>
  <si>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</si>
  <si>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</si>
  <si>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</si>
  <si>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</si>
  <si>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</si>
  <si>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</si>
  <si>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</si>
  <si>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</si>
  <si>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</si>
  <si>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</si>
  <si>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</si>
  <si>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</si>
  <si>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</si>
  <si>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</si>
  <si>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</si>
  <si>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</si>
  <si>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</si>
  <si>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</si>
  <si>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</si>
  <si>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</si>
  <si>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</si>
  <si>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</si>
  <si>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</si>
  <si>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</si>
  <si>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</si>
  <si>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</si>
  <si>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</si>
  <si>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</si>
  <si>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</si>
  <si>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</si>
  <si>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</si>
  <si>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</si>
  <si>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</si>
  <si>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</si>
  <si>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</si>
  <si>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</si>
  <si>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</si>
  <si>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</si>
  <si>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</si>
  <si>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</si>
  <si>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</si>
  <si>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</si>
  <si>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</si>
  <si>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</si>
  <si>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</si>
  <si>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</si>
  <si>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</si>
  <si>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</si>
  <si>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</si>
  <si>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</si>
  <si>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</si>
  <si>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</si>
  <si>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</si>
  <si>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</si>
  <si>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</si>
  <si>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</si>
  <si>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</si>
  <si>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</si>
  <si>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</si>
  <si>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</si>
  <si>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</si>
  <si>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</si>
  <si>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</si>
  <si>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</si>
  <si>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</si>
  <si>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</si>
  <si>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</si>
  <si>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</si>
  <si>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</si>
  <si>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</si>
  <si>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</si>
  <si>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</si>
  <si>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</si>
  <si>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</si>
  <si>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</si>
  <si>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</si>
  <si>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</si>
  <si>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</si>
  <si>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</si>
  <si>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</si>
  <si>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</si>
  <si>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</si>
  <si>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</si>
  <si>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</si>
  <si>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</si>
  <si>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</si>
  <si>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</si>
  <si>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</si>
  <si>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</si>
  <si>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</si>
  <si>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</si>
  <si>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</si>
  <si>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</si>
  <si>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</si>
  <si>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</si>
  <si>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</si>
  <si>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</si>
  <si>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</si>
  <si>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</si>
  <si>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</si>
  <si>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</si>
  <si>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</si>
  <si>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</si>
  <si>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</si>
  <si>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</si>
  <si>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</si>
  <si>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</si>
  <si>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</si>
  <si>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</si>
  <si>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</si>
  <si>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</si>
  <si>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</si>
  <si>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</si>
  <si>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</si>
  <si>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</si>
  <si>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</si>
  <si>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</si>
  <si>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</si>
  <si>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</si>
  <si>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</si>
  <si>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</si>
  <si>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</si>
  <si>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</si>
  <si>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</si>
  <si>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</si>
  <si>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</si>
  <si>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</si>
  <si>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</si>
  <si>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</si>
  <si>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</si>
  <si>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</si>
  <si>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</si>
  <si>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</si>
  <si>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</si>
  <si>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</si>
  <si>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</si>
  <si>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</si>
  <si>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</si>
  <si>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</si>
  <si>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</si>
  <si>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</si>
  <si>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</si>
  <si>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</si>
  <si>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</si>
  <si>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</si>
  <si>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</si>
  <si>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</si>
  <si>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</si>
  <si>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</si>
  <si>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</si>
  <si>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</si>
  <si>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</si>
  <si>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</si>
  <si>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</si>
  <si>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</si>
  <si>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</si>
  <si>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</si>
  <si>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</si>
  <si>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</si>
  <si>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</si>
  <si>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</si>
  <si>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</si>
  <si>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</si>
  <si>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</si>
  <si>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</si>
  <si>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</si>
  <si>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</si>
  <si>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</si>
  <si>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</si>
  <si>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</si>
  <si>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</si>
  <si>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</si>
  <si>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</si>
  <si>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</si>
  <si>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</si>
  <si>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</si>
  <si>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</si>
  <si>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</si>
  <si>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</si>
  <si>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</si>
  <si>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</si>
  <si>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</si>
  <si>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</si>
  <si>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</si>
  <si>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</si>
  <si>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</si>
  <si>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</si>
  <si>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</si>
  <si>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</si>
  <si>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</si>
  <si>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</si>
  <si>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</si>
  <si>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</si>
  <si>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</si>
  <si>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</si>
  <si>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</si>
  <si>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</si>
  <si>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</si>
  <si>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</si>
  <si>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</si>
  <si>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</si>
  <si>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</si>
  <si>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</si>
  <si>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</si>
  <si>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</si>
  <si>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</si>
  <si>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</si>
  <si>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</si>
  <si>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</si>
  <si>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</si>
  <si>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</si>
  <si>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</si>
  <si>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</si>
  <si>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</si>
  <si>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</si>
  <si>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</si>
  <si>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</si>
  <si>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</si>
  <si>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</si>
  <si>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</si>
  <si>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</si>
  <si>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</si>
  <si>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</si>
  <si>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</si>
  <si>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</si>
  <si>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</si>
  <si>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</si>
  <si>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</si>
  <si>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</si>
  <si>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</si>
  <si>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</si>
  <si>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</si>
  <si>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</si>
  <si>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</si>
  <si>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</si>
  <si>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</si>
  <si>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</si>
  <si>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</si>
  <si>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</si>
  <si>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</si>
  <si>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</si>
  <si>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</si>
  <si>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</si>
  <si>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</si>
  <si>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</si>
  <si>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</si>
  <si>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</si>
  <si>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</si>
  <si>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</si>
  <si>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</si>
  <si>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</si>
  <si>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</si>
  <si>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</si>
  <si>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</si>
  <si>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</si>
  <si>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</si>
  <si>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</si>
  <si>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</si>
  <si>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</si>
  <si>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</si>
  <si>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</si>
  <si>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</si>
  <si>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</si>
  <si>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</si>
  <si>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</si>
  <si>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</si>
  <si>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</si>
  <si>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</si>
  <si>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</si>
  <si>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</si>
  <si>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</si>
  <si>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</si>
  <si>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</si>
  <si>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</si>
  <si>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</si>
  <si>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</si>
  <si>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</si>
  <si>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</si>
  <si>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</si>
  <si>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</si>
  <si>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</si>
  <si>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</si>
  <si>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</si>
  <si>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</si>
  <si>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</si>
  <si>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</si>
  <si>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</si>
  <si>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</si>
  <si>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</si>
  <si>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</si>
  <si>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</si>
  <si>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</si>
  <si>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</si>
  <si>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</si>
  <si>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</si>
  <si>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</si>
  <si>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</si>
  <si>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</si>
  <si>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</si>
  <si>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</si>
  <si>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</si>
  <si>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</si>
  <si>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</si>
  <si>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</si>
  <si>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</si>
  <si>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</si>
  <si>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</si>
  <si>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</si>
  <si>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</si>
  <si>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</si>
  <si>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</si>
  <si>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</si>
  <si>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</si>
  <si>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</si>
  <si>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</si>
  <si>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</si>
  <si>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</si>
  <si>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</si>
  <si>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</si>
  <si>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</si>
  <si>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</si>
  <si>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</si>
  <si>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</si>
  <si>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</si>
  <si>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</si>
  <si>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</si>
  <si>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</si>
  <si>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</si>
  <si>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</si>
  <si>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</si>
  <si>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</si>
  <si>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</si>
  <si>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</si>
  <si>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</si>
  <si>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</si>
  <si>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</si>
  <si>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</si>
  <si>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</si>
  <si>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</si>
  <si>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</si>
  <si>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</si>
  <si>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</si>
  <si>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</si>
  <si>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</si>
  <si>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</si>
  <si>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</si>
  <si>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</si>
  <si>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</si>
  <si>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</si>
  <si>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</si>
  <si>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</si>
  <si>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</si>
  <si>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</si>
  <si>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</si>
  <si>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</si>
  <si>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</si>
  <si>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</si>
  <si>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</si>
  <si>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</si>
  <si>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</si>
  <si>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</si>
  <si>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</si>
  <si>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</si>
  <si>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</si>
  <si>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</si>
  <si>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</si>
  <si>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</si>
  <si>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</si>
  <si>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</si>
  <si>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</si>
  <si>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</si>
  <si>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</si>
  <si>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</si>
  <si>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</si>
  <si>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</si>
  <si>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</si>
  <si>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</si>
  <si>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</si>
  <si>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</si>
  <si>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</si>
  <si>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</si>
  <si>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</si>
  <si>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</si>
  <si>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</si>
  <si>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</si>
  <si>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</si>
  <si>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</si>
  <si>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</si>
  <si>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</si>
  <si>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</si>
  <si>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</si>
  <si>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</si>
  <si>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</si>
  <si>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</si>
  <si>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</si>
  <si>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</si>
  <si>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</si>
  <si>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</si>
  <si>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</si>
  <si>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</si>
  <si>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</si>
  <si>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</si>
  <si>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</si>
  <si>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</si>
  <si>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</si>
  <si>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</si>
  <si>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</si>
  <si>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</si>
  <si>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</si>
  <si>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</si>
  <si>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</si>
  <si>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</si>
  <si>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</si>
  <si>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</si>
  <si>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</si>
  <si>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</si>
  <si>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</si>
  <si>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</si>
  <si>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</si>
  <si>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</si>
  <si>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</si>
  <si>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</si>
  <si>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</si>
  <si>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</si>
  <si>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</si>
  <si>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</si>
  <si>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</si>
  <si>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</si>
  <si>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</si>
  <si>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</si>
  <si>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</si>
  <si>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</si>
  <si>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</si>
  <si>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</si>
  <si>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</si>
  <si>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</si>
  <si>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</si>
  <si>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</si>
  <si>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</si>
  <si>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</si>
  <si>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</si>
  <si>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</si>
  <si>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</si>
  <si>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</si>
  <si>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</si>
  <si>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</si>
  <si>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</si>
  <si>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</si>
  <si>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</si>
  <si>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</si>
  <si>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</si>
  <si>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</si>
  <si>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</si>
  <si>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</si>
  <si>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</si>
  <si>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</si>
  <si>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</si>
  <si>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</si>
  <si>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</si>
  <si>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</si>
  <si>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</si>
  <si>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</si>
  <si>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</si>
  <si>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</si>
  <si>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</si>
  <si>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</si>
  <si>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</si>
  <si>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</si>
  <si>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</si>
  <si>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</si>
  <si>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</si>
  <si>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</si>
  <si>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</si>
  <si>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</si>
  <si>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</si>
  <si>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</si>
  <si>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</si>
  <si>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</si>
  <si>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</si>
  <si>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</si>
  <si>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</si>
  <si>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</si>
  <si>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</si>
  <si>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</si>
  <si>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</si>
  <si>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</si>
  <si>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</si>
  <si>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</si>
  <si>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</si>
  <si>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</si>
  <si>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</si>
  <si>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</si>
  <si>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</si>
  <si>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</si>
  <si>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</si>
  <si>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</si>
  <si>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</si>
  <si>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</si>
  <si>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</si>
  <si>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</si>
  <si>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</si>
  <si>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</si>
  <si>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</si>
  <si>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</si>
  <si>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</si>
  <si>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</si>
  <si>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</si>
  <si>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</si>
  <si>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</si>
  <si>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</si>
  <si>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</si>
  <si>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</si>
  <si>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</si>
  <si>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</si>
  <si>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</si>
  <si>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</si>
  <si>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</si>
  <si>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</si>
  <si>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</si>
  <si>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</si>
  <si>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</si>
  <si>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</si>
  <si>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</si>
  <si>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</si>
  <si>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</si>
  <si>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</si>
  <si>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</si>
  <si>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</si>
  <si>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</si>
  <si>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</si>
  <si>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</si>
  <si>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</si>
  <si>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</si>
  <si>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</si>
  <si>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</si>
  <si>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</si>
  <si>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</si>
  <si>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</si>
  <si>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</si>
  <si>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</si>
  <si>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</si>
  <si>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</si>
  <si>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</si>
  <si>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</si>
  <si>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</si>
  <si>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</si>
  <si>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</si>
  <si>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</si>
  <si>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</si>
  <si>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</si>
  <si>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</si>
  <si>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</si>
  <si>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</si>
  <si>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</si>
  <si>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</si>
  <si>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</si>
  <si>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</si>
  <si>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</si>
  <si>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</si>
  <si>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</si>
  <si>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</si>
  <si>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</si>
  <si>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</si>
  <si>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</si>
  <si>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</si>
  <si>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</si>
  <si>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</si>
  <si>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</si>
  <si>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</si>
  <si>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</si>
  <si>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</si>
  <si>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</si>
  <si>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</si>
  <si>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</si>
  <si>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</si>
  <si>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</si>
  <si>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</si>
  <si>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</si>
  <si>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</si>
  <si>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</si>
  <si>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</si>
  <si>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</si>
  <si>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</si>
  <si>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</si>
  <si>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</si>
  <si>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</si>
  <si>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</si>
  <si>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</si>
  <si>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</si>
  <si>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</si>
  <si>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</si>
  <si>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</si>
  <si>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</si>
  <si>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</si>
  <si>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</si>
  <si>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</si>
  <si>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</si>
  <si>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</si>
  <si>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</si>
  <si>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</si>
  <si>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</si>
  <si>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</si>
  <si>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</si>
  <si>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</si>
  <si>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</si>
  <si>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</si>
  <si>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</si>
  <si>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</si>
  <si>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</si>
  <si>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</si>
  <si>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</si>
  <si>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</si>
  <si>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</si>
  <si>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</si>
  <si>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</si>
  <si>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</si>
  <si>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</si>
  <si>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</si>
  <si>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</si>
  <si>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</si>
  <si>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</si>
  <si>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</si>
  <si>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</si>
  <si>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</si>
  <si>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</si>
  <si>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</si>
  <si>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</si>
  <si>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</si>
  <si>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</si>
  <si>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</si>
  <si>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</si>
  <si>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</si>
  <si>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</si>
  <si>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</si>
  <si>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</si>
  <si>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</si>
  <si>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</si>
  <si>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</si>
  <si>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</si>
  <si>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</si>
  <si>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</si>
  <si>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</si>
  <si>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</si>
  <si>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</si>
  <si>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</si>
  <si>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</si>
  <si>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</si>
  <si>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</si>
  <si>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</si>
  <si>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</si>
  <si>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</si>
  <si>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</si>
  <si>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</si>
  <si>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</si>
  <si>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</si>
  <si>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</si>
  <si>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</si>
  <si>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</si>
  <si>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</si>
  <si>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</si>
  <si>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</si>
  <si>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</si>
  <si>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</si>
  <si>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</si>
  <si>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</si>
  <si>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</si>
  <si>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</si>
  <si>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</si>
  <si>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</si>
  <si>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</si>
  <si>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</si>
  <si>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</si>
  <si>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</si>
  <si>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</si>
  <si>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</si>
  <si>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</si>
  <si>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</si>
  <si>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</si>
  <si>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</si>
  <si>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</si>
  <si>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</si>
  <si>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</si>
  <si>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</si>
  <si>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</si>
  <si>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</si>
  <si>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</si>
  <si>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</si>
  <si>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</si>
  <si>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</si>
  <si>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</si>
  <si>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</si>
  <si>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</si>
  <si>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</si>
  <si>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</si>
  <si>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</si>
  <si>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</si>
  <si>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</si>
  <si>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</si>
  <si>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</si>
  <si>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</si>
  <si>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</si>
  <si>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</si>
  <si>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</si>
  <si>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</si>
  <si>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</si>
  <si>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</si>
  <si>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</si>
  <si>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</si>
  <si>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</si>
  <si>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</si>
  <si>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</si>
  <si>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</si>
  <si>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</si>
  <si>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</si>
  <si>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</si>
  <si>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</si>
  <si>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</si>
  <si>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</si>
  <si>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</si>
  <si>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</si>
  <si>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</si>
  <si>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</si>
  <si>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</si>
  <si>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</si>
  <si>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</si>
  <si>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</si>
  <si>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</si>
  <si>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</si>
  <si>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</si>
  <si>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</si>
  <si>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</si>
  <si>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</si>
  <si>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</si>
  <si>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</si>
  <si>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</si>
  <si>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</si>
  <si>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</si>
  <si>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</si>
  <si>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</si>
  <si>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</si>
  <si>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</si>
  <si>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</si>
  <si>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</si>
  <si>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</si>
  <si>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</si>
  <si>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</si>
  <si>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</si>
  <si>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</si>
  <si>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</si>
  <si>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</si>
  <si>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</si>
  <si>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</si>
  <si>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</si>
  <si>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</si>
  <si>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</si>
  <si>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</si>
  <si>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</si>
  <si>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</si>
  <si>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</si>
  <si>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</si>
  <si>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</si>
  <si>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</si>
  <si>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</si>
  <si>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</si>
  <si>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</si>
  <si>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</si>
  <si>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</si>
  <si>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</si>
  <si>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</si>
  <si>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</si>
  <si>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</si>
  <si>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</si>
  <si>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</si>
  <si>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</si>
  <si>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</si>
  <si>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</si>
  <si>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</si>
  <si>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</si>
  <si>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</si>
  <si>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</si>
  <si>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</si>
  <si>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</si>
  <si>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</si>
  <si>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</si>
  <si>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</si>
  <si>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</si>
  <si>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</si>
  <si>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</si>
  <si>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</si>
  <si>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</si>
  <si>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</si>
  <si>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</si>
  <si>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</si>
  <si>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</si>
  <si>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</si>
  <si>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</si>
  <si>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</si>
  <si>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</si>
  <si>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</si>
  <si>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</si>
  <si>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</si>
  <si>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</si>
  <si>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</si>
  <si>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</si>
  <si>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</si>
  <si>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</si>
  <si>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</si>
  <si>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</si>
  <si>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</si>
  <si>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</si>
  <si>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</si>
  <si>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</si>
  <si>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</si>
  <si>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</si>
  <si>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</si>
  <si>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</si>
  <si>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</si>
  <si>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</si>
  <si>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</si>
  <si>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</si>
  <si>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</si>
  <si>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</si>
  <si>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</si>
  <si>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</si>
  <si>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</si>
  <si>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</si>
  <si>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</si>
  <si>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</si>
  <si>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</si>
  <si>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</si>
  <si>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</si>
  <si>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</si>
  <si>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</si>
  <si>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</si>
  <si>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</si>
  <si>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</si>
  <si>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</si>
  <si>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</si>
  <si>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</si>
  <si>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</si>
  <si>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</si>
  <si>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</si>
  <si>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</si>
  <si>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</si>
  <si>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</si>
  <si>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</si>
  <si>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</si>
  <si>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</si>
  <si>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</si>
  <si>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</si>
  <si>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</si>
  <si>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</si>
  <si>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</si>
  <si>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</si>
  <si>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</si>
  <si>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</si>
  <si>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</si>
  <si>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</si>
  <si>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</si>
  <si>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</si>
  <si>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</si>
  <si>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</si>
  <si>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</si>
  <si>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</si>
  <si>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</si>
  <si>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</si>
  <si>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</si>
  <si>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</si>
  <si>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</si>
  <si>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</si>
  <si>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</si>
  <si>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</si>
  <si>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</si>
  <si>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</si>
  <si>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</si>
  <si>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</si>
  <si>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</si>
  <si>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</si>
  <si>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</si>
  <si>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</si>
  <si>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</si>
  <si>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</si>
  <si>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</si>
  <si>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</si>
  <si>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</si>
  <si>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</si>
  <si>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</si>
  <si>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</si>
  <si>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</si>
  <si>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</si>
  <si>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</si>
  <si>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</si>
  <si>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</si>
  <si>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</si>
  <si>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</si>
  <si>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</si>
  <si>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</si>
  <si>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</si>
  <si>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</si>
  <si>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</si>
  <si>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</si>
  <si>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</si>
  <si>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</si>
  <si>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</si>
  <si>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</si>
  <si>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</si>
  <si>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</si>
  <si>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</si>
  <si>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</si>
  <si>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</si>
  <si>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</si>
  <si>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</si>
  <si>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</si>
  <si>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</si>
  <si>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</si>
  <si>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</si>
  <si>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</si>
  <si>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</si>
  <si>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</si>
  <si>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</si>
  <si>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</si>
  <si>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</si>
  <si>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</si>
  <si>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</si>
  <si>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</si>
  <si>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</si>
  <si>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</si>
  <si>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</si>
  <si>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</si>
  <si>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</si>
  <si>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</si>
  <si>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</si>
  <si>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</si>
  <si>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</si>
  <si>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</si>
  <si>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</si>
  <si>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</si>
  <si>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</si>
  <si>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</si>
  <si>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</si>
  <si>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</si>
  <si>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</si>
  <si>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</si>
  <si>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</si>
  <si>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</si>
  <si>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</si>
  <si>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</si>
  <si>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</si>
  <si>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</si>
  <si>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</si>
  <si>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</si>
  <si>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</si>
  <si>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</si>
  <si>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</si>
  <si>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</si>
  <si>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</si>
  <si>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</si>
  <si>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</si>
  <si>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</si>
  <si>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</si>
  <si>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</si>
  <si>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</si>
  <si>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</si>
  <si>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</si>
  <si>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</si>
  <si>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</si>
  <si>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</si>
  <si>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</si>
  <si>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</si>
  <si>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</si>
  <si>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</si>
  <si>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</si>
  <si>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</si>
  <si>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</si>
  <si>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</si>
  <si>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</si>
  <si>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</si>
  <si>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</si>
  <si>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</si>
  <si>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</si>
  <si>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</si>
  <si>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</si>
  <si>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</si>
  <si>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</si>
  <si>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</si>
  <si>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</si>
  <si>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</si>
  <si>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</si>
  <si>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</si>
  <si>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</si>
  <si>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</si>
  <si>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</si>
  <si>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</si>
  <si>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</si>
  <si>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</si>
  <si>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</si>
  <si>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</si>
  <si>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</si>
  <si>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</si>
  <si>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</si>
  <si>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</si>
  <si>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</si>
  <si>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</si>
  <si>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</si>
  <si>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</si>
  <si>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</si>
  <si>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</si>
  <si>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</si>
  <si>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</si>
  <si>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</si>
  <si>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</si>
  <si>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</si>
  <si>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</si>
  <si>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</si>
  <si>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</si>
  <si>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</si>
  <si>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</si>
  <si>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</si>
  <si>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</si>
  <si>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</si>
  <si>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</si>
  <si>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</si>
  <si>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</si>
  <si>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</si>
  <si>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</si>
  <si>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</si>
  <si>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</si>
  <si>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</si>
  <si>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</si>
  <si>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</si>
  <si>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</si>
  <si>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</si>
  <si>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</si>
  <si>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</si>
  <si>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</si>
  <si>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</si>
  <si>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</si>
  <si>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</si>
  <si>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</si>
  <si>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</si>
  <si>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</si>
  <si>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</si>
  <si>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</si>
  <si>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</si>
  <si>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</si>
  <si>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</si>
  <si>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</si>
  <si>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</si>
  <si>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</si>
  <si>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</si>
  <si>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</si>
  <si>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</si>
  <si>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</si>
  <si>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</si>
  <si>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</si>
  <si>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</si>
  <si>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</si>
  <si>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</si>
  <si>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</si>
  <si>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</si>
  <si>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</si>
  <si>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</si>
  <si>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</si>
  <si>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</si>
  <si>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</si>
  <si>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</si>
  <si>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</si>
  <si>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</si>
  <si>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</si>
  <si>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</si>
  <si>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</si>
  <si>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</si>
  <si>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</si>
  <si>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</si>
  <si>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</si>
  <si>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</si>
  <si>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</si>
  <si>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</si>
  <si>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</si>
  <si>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</si>
  <si>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</si>
  <si>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</si>
  <si>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</si>
  <si>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</si>
  <si>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</si>
  <si>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</si>
  <si>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</si>
  <si>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</si>
  <si>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</si>
  <si>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</si>
  <si>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</si>
  <si>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</si>
  <si>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</si>
  <si>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</si>
  <si>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</si>
  <si>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</si>
  <si>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</si>
  <si>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</si>
  <si>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</si>
  <si>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</si>
  <si>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</si>
  <si>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</si>
  <si>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</si>
  <si>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</si>
  <si>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</si>
  <si>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</si>
  <si>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</si>
  <si>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</si>
  <si>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</si>
  <si>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</si>
  <si>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</si>
  <si>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</si>
  <si>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</si>
  <si>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</si>
  <si>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</si>
  <si>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</si>
  <si>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</si>
  <si>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</si>
  <si>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</si>
  <si>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</si>
  <si>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</si>
  <si>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</si>
  <si>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</si>
  <si>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</si>
  <si>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</si>
  <si>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</si>
  <si>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</si>
  <si>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</si>
  <si>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</si>
  <si>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</si>
  <si>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</si>
  <si>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</si>
  <si>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</si>
  <si>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</si>
  <si>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</si>
  <si>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</si>
  <si>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</si>
  <si>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</si>
  <si>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</si>
  <si>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</si>
  <si>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</si>
  <si>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</si>
  <si>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</si>
  <si>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</si>
  <si>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</si>
  <si>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</si>
  <si>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</si>
  <si>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</si>
  <si>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</si>
  <si>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</si>
  <si>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</si>
  <si>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</si>
  <si>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</si>
  <si>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</si>
  <si>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</si>
  <si>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</si>
  <si>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</si>
  <si>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</si>
  <si>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</si>
  <si>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</si>
  <si>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</si>
  <si>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</si>
  <si>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</si>
  <si>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</si>
  <si>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</si>
  <si>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</si>
  <si>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</si>
  <si>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</si>
  <si>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</si>
  <si>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</si>
  <si>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</si>
  <si>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</si>
  <si>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</si>
  <si>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</si>
  <si>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</si>
  <si>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</si>
  <si>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</si>
  <si>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</si>
  <si>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</si>
  <si>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</si>
  <si>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</si>
  <si>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</si>
  <si>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</si>
  <si>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</si>
  <si>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</si>
  <si>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</si>
  <si>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</si>
  <si>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</si>
  <si>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</si>
  <si>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</si>
  <si>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</si>
  <si>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</si>
  <si>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</si>
  <si>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</si>
  <si>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</si>
  <si>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</si>
  <si>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</si>
  <si>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</si>
  <si>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</si>
  <si>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</si>
  <si>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</si>
  <si>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</si>
  <si>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</si>
  <si>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</si>
  <si>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</si>
  <si>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</si>
  <si>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</si>
  <si>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</si>
  <si>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</si>
  <si>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</si>
  <si>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</si>
  <si>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</si>
  <si>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</si>
  <si>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</si>
  <si>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</si>
  <si>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</si>
  <si>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</si>
  <si>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</si>
  <si>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</si>
  <si>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</si>
  <si>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</si>
  <si>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</si>
  <si>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</si>
  <si>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</si>
  <si>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</si>
  <si>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</si>
  <si>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</si>
  <si>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</si>
  <si>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</si>
  <si>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</si>
  <si>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</si>
  <si>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</si>
  <si>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</si>
  <si>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</si>
  <si>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</si>
  <si>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</si>
  <si>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</si>
  <si>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</si>
  <si>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</si>
  <si>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</si>
  <si>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</si>
  <si>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</si>
  <si>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</si>
  <si>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</si>
  <si>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</si>
  <si>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</si>
  <si>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</si>
  <si>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</si>
  <si>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</si>
  <si>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</si>
  <si>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</si>
  <si>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</si>
  <si>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</si>
  <si>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</si>
  <si>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</si>
  <si>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</si>
  <si>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</si>
  <si>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</si>
  <si>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</si>
  <si>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</si>
  <si>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</si>
  <si>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</si>
  <si>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</si>
  <si>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</si>
  <si>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</si>
  <si>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</si>
  <si>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</si>
  <si>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</si>
  <si>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</si>
  <si>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</si>
  <si>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</si>
  <si>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</si>
  <si>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</si>
  <si>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</si>
  <si>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</si>
  <si>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</si>
  <si>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</si>
  <si>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</si>
  <si>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</si>
  <si>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</si>
  <si>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</si>
  <si>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</si>
  <si>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</si>
  <si>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</si>
  <si>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</si>
  <si>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</si>
  <si>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</si>
  <si>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</si>
  <si>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</si>
  <si>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</si>
  <si>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</si>
  <si>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</si>
  <si>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</si>
  <si>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</si>
  <si>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</si>
  <si>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</si>
  <si>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</si>
  <si>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</si>
  <si>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</si>
  <si>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</si>
  <si>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</si>
  <si>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</si>
  <si>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</si>
  <si>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</si>
  <si>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</si>
  <si>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</si>
  <si>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</si>
  <si>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</si>
  <si>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</si>
  <si>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</si>
  <si>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</si>
  <si>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</si>
  <si>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</si>
  <si>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</si>
  <si>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</si>
  <si>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</si>
  <si>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</si>
  <si>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</si>
  <si>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</si>
  <si>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</si>
  <si>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</si>
  <si>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</si>
  <si>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</si>
  <si>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</si>
  <si>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</si>
  <si>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</si>
  <si>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</si>
  <si>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</si>
  <si>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</si>
  <si>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</si>
  <si>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</si>
  <si>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</si>
  <si>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</si>
  <si>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</si>
  <si>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</si>
  <si>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</si>
  <si>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</si>
  <si>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</si>
  <si>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</si>
  <si>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</si>
  <si>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</si>
  <si>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</si>
  <si>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</si>
  <si>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</si>
  <si>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</si>
  <si>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</si>
  <si>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</si>
  <si>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</si>
  <si>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</si>
  <si>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</si>
  <si>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</si>
  <si>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</si>
  <si>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</si>
  <si>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</si>
  <si>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</si>
  <si>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</si>
  <si>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</si>
  <si>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</si>
  <si>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</si>
  <si>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</si>
  <si>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</si>
  <si>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</si>
  <si>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</si>
  <si>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</si>
  <si>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</si>
  <si>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</si>
  <si>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</si>
  <si>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</si>
  <si>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</si>
  <si>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</si>
  <si>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</si>
  <si>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</si>
  <si>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</si>
  <si>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</si>
  <si>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</si>
  <si>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</si>
  <si>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</si>
  <si>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</si>
  <si>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</si>
  <si>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</si>
  <si>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</si>
  <si>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</si>
  <si>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</si>
  <si>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</si>
  <si>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</si>
  <si>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</si>
  <si>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</si>
  <si>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</si>
  <si>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</si>
  <si>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</si>
  <si>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</si>
  <si>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</si>
  <si>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</si>
  <si>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</si>
  <si>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</si>
  <si>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</si>
  <si>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</si>
  <si>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</si>
  <si>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</si>
  <si>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</si>
  <si>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</si>
  <si>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</si>
  <si>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</si>
  <si>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</si>
  <si>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</si>
  <si>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</si>
  <si>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</si>
  <si>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</si>
  <si>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</si>
  <si>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</si>
  <si>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</si>
  <si>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</si>
  <si>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</si>
  <si>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</si>
  <si>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</si>
  <si>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</si>
  <si>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</si>
  <si>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</si>
  <si>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</si>
  <si>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</si>
  <si>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</si>
  <si>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</si>
  <si>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</si>
  <si>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</si>
  <si>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</si>
  <si>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</si>
  <si>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</si>
  <si>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</si>
  <si>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</si>
  <si>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</si>
  <si>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</si>
  <si>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</si>
  <si>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</si>
  <si>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</si>
  <si>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</si>
  <si>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</si>
  <si>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</si>
  <si>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</si>
  <si>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</si>
  <si>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</si>
  <si>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</si>
  <si>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</si>
  <si>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</si>
  <si>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</si>
  <si>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</si>
  <si>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</si>
  <si>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</si>
  <si>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</si>
  <si>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</si>
  <si>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</si>
  <si>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</si>
  <si>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</si>
  <si>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</si>
  <si>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</si>
  <si>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</si>
  <si>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</si>
  <si>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</si>
  <si>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</si>
  <si>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</si>
  <si>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</si>
  <si>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</si>
  <si>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</si>
  <si>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</si>
  <si>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</si>
  <si>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</si>
  <si>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</si>
  <si>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</si>
  <si>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</si>
  <si>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</si>
  <si>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</si>
  <si>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</si>
  <si>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</si>
  <si>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</si>
  <si>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</si>
  <si>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</si>
  <si>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</si>
  <si>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</si>
  <si>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</si>
  <si>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</si>
  <si>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</si>
  <si>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</si>
  <si>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</si>
  <si>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</si>
  <si>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</si>
  <si>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</si>
  <si>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</si>
  <si>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</si>
  <si>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</si>
  <si>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</si>
  <si>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</si>
  <si>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</si>
  <si>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</si>
  <si>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</si>
  <si>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</si>
  <si>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</si>
  <si>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</si>
  <si>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</si>
  <si>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</si>
  <si>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</si>
  <si>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</si>
  <si>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</si>
  <si>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</si>
  <si>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</si>
  <si>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</si>
  <si>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</si>
  <si>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</si>
  <si>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</si>
  <si>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</si>
  <si>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</si>
  <si>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</si>
  <si>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</si>
  <si>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</si>
  <si>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</si>
  <si>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</si>
  <si>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</si>
  <si>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</si>
  <si>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</si>
  <si>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</si>
  <si>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</si>
  <si>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</si>
  <si>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</si>
  <si>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</si>
  <si>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</si>
  <si>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</si>
  <si>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</si>
  <si>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</si>
  <si>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</si>
  <si>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</si>
  <si>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</si>
  <si>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</si>
  <si>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</si>
  <si>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</si>
  <si>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</si>
  <si>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</si>
  <si>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</si>
  <si>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</si>
  <si>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</si>
  <si>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</si>
  <si>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</si>
  <si>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</si>
  <si>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</si>
  <si>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</si>
  <si>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</si>
  <si>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</si>
  <si>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</si>
  <si>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</si>
  <si>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</si>
  <si>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</si>
  <si>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</si>
  <si>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</si>
  <si>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</si>
  <si>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</si>
  <si>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</si>
  <si>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</si>
  <si>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</si>
  <si>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</si>
  <si>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</si>
  <si>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</si>
  <si>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</si>
  <si>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</si>
  <si>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</si>
  <si>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</si>
  <si>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</si>
  <si>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</si>
  <si>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</si>
  <si>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</si>
  <si>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</si>
  <si>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</si>
  <si>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</si>
  <si>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</si>
  <si>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</si>
  <si>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</si>
  <si>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</si>
  <si>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</si>
  <si>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</si>
  <si>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</si>
  <si>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</si>
  <si>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</si>
  <si>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</si>
  <si>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</si>
  <si>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</si>
  <si>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</si>
  <si>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</si>
  <si>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</si>
  <si>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</si>
  <si>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</si>
  <si>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</si>
  <si>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</si>
  <si>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</si>
  <si>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</si>
  <si>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</si>
  <si>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</si>
  <si>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</si>
  <si>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</si>
  <si>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</si>
  <si>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</si>
  <si>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</si>
  <si>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</si>
  <si>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</si>
  <si>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</si>
  <si>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</si>
  <si>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</si>
  <si>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</si>
  <si>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</si>
  <si>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</si>
  <si>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</si>
  <si>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</si>
  <si>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</si>
  <si>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</si>
  <si>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</si>
  <si>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</si>
  <si>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</si>
  <si>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</si>
  <si>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</si>
  <si>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</si>
  <si>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</si>
  <si>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</si>
  <si>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</si>
  <si>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</si>
  <si>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</si>
  <si>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</si>
  <si>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</si>
  <si>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</si>
  <si>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</si>
  <si>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</si>
  <si>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</si>
  <si>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</si>
  <si>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</si>
  <si>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</si>
  <si>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</si>
  <si>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</si>
  <si>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</si>
  <si>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</si>
  <si>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</si>
  <si>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</si>
  <si>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</si>
  <si>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</si>
  <si>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</si>
  <si>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</si>
  <si>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</si>
  <si>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</si>
  <si>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</si>
  <si>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</si>
  <si>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</si>
  <si>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</si>
  <si>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</si>
  <si>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</si>
  <si>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</si>
  <si>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</si>
  <si>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</si>
  <si>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</si>
  <si>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</si>
  <si>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</si>
  <si>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</si>
  <si>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</si>
  <si>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</si>
  <si>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</si>
  <si>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</si>
  <si>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</si>
  <si>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</si>
  <si>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</si>
  <si>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</si>
  <si>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</si>
  <si>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</si>
  <si>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</si>
  <si>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</si>
  <si>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</si>
  <si>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</si>
  <si>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</si>
  <si>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</si>
  <si>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</si>
  <si>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</si>
  <si>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</si>
  <si>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</si>
  <si>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</si>
  <si>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</si>
  <si>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</si>
  <si>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</si>
  <si>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</si>
  <si>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</si>
  <si>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</si>
  <si>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</si>
  <si>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</si>
  <si>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</si>
  <si>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</si>
  <si>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</si>
  <si>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</si>
  <si>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</si>
  <si>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</si>
  <si>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</si>
  <si>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</si>
  <si>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</si>
  <si>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</si>
  <si>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</si>
  <si>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</si>
  <si>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</si>
  <si>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</si>
  <si>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</si>
  <si>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</si>
  <si>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</si>
  <si>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</si>
  <si>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</si>
  <si>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</si>
  <si>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</si>
  <si>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</si>
  <si>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</si>
  <si>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</si>
  <si>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</si>
  <si>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</si>
  <si>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</si>
  <si>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</si>
  <si>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</si>
  <si>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</si>
  <si>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</si>
  <si>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</si>
  <si>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</si>
  <si>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</si>
  <si>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</si>
  <si>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</si>
  <si>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</si>
  <si>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</si>
  <si>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</si>
  <si>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</si>
  <si>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</si>
  <si>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</si>
  <si>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</si>
  <si>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</si>
  <si>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</si>
  <si>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</si>
  <si>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</si>
  <si>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</si>
  <si>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</si>
  <si>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</si>
  <si>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</si>
  <si>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</si>
  <si>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</si>
  <si>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</si>
  <si>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</si>
  <si>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</si>
  <si>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</si>
  <si>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</si>
  <si>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</si>
  <si>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</si>
  <si>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</si>
  <si>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</si>
  <si>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</si>
  <si>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</si>
  <si>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</si>
  <si>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</si>
  <si>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</si>
  <si>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</si>
  <si>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</si>
  <si>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</si>
  <si>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</si>
  <si>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</si>
  <si>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</si>
  <si>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</si>
  <si>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</si>
  <si>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</si>
  <si>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</si>
  <si>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</si>
  <si>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</si>
  <si>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</si>
  <si>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</si>
  <si>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</si>
  <si>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</si>
  <si>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</si>
  <si>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</si>
  <si>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</si>
  <si>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</si>
  <si>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</si>
  <si>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</si>
  <si>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</si>
  <si>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</si>
  <si>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</si>
  <si>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</si>
  <si>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</si>
  <si>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</si>
  <si>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</si>
  <si>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</si>
  <si>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</si>
  <si>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</si>
  <si>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</si>
  <si>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</si>
  <si>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</si>
  <si>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</si>
  <si>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</si>
  <si>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</si>
  <si>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</si>
  <si>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</si>
  <si>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</si>
  <si>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</si>
  <si>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</si>
  <si>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</si>
  <si>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</si>
  <si>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</si>
  <si>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</si>
  <si>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</si>
  <si>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</si>
  <si>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</si>
  <si>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</si>
  <si>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</si>
  <si>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</si>
  <si>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</si>
  <si>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</si>
  <si>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</si>
  <si>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</si>
  <si>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</si>
  <si>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</si>
  <si>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</si>
  <si>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</si>
  <si>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</si>
  <si>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</si>
  <si>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</si>
  <si>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</si>
  <si>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</si>
  <si>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</si>
  <si>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</si>
  <si>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</si>
  <si>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</si>
  <si>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</si>
  <si>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</si>
  <si>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</si>
  <si>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</si>
  <si>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</si>
  <si>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</si>
  <si>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</si>
  <si>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</si>
  <si>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</si>
  <si>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</si>
  <si>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</si>
  <si>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</si>
  <si>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</si>
  <si>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</si>
  <si>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</si>
  <si>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</si>
  <si>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</si>
  <si>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</si>
  <si>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</si>
  <si>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</si>
  <si>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</si>
  <si>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</si>
  <si>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</si>
  <si>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</si>
  <si>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</si>
  <si>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</si>
  <si>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</si>
  <si>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</si>
  <si>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</si>
  <si>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</si>
  <si>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</si>
  <si>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</si>
  <si>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</si>
  <si>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</si>
  <si>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</si>
  <si>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</si>
  <si>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</si>
  <si>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</si>
  <si>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</si>
  <si>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</si>
  <si>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</si>
  <si>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</si>
  <si>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</si>
  <si>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</si>
  <si>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</si>
  <si>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</si>
  <si>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</si>
  <si>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</si>
  <si>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</si>
  <si>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</si>
  <si>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</si>
  <si>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</si>
  <si>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</si>
  <si>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</si>
  <si>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</si>
  <si>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</si>
  <si>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</si>
  <si>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</si>
  <si>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</si>
  <si>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</si>
  <si>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</si>
  <si>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</si>
  <si>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</si>
  <si>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</si>
  <si>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</si>
  <si>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</si>
  <si>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</si>
  <si>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</si>
  <si>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</si>
  <si>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</si>
  <si>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</si>
  <si>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</si>
  <si>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</si>
  <si>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</si>
  <si>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</si>
  <si>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</si>
  <si>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</si>
  <si>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</si>
  <si>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</si>
  <si>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</si>
  <si>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</si>
  <si>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</si>
  <si>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</si>
  <si>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</si>
  <si>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</si>
  <si>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</si>
  <si>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</si>
  <si>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</si>
  <si>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</si>
  <si>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</si>
  <si>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</si>
  <si>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</si>
  <si>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</si>
  <si>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</si>
  <si>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</si>
  <si>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</si>
  <si>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</si>
  <si>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</si>
  <si>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</si>
  <si>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</si>
  <si>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</si>
  <si>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</si>
  <si>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</si>
  <si>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</si>
  <si>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</si>
  <si>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</si>
  <si>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</si>
  <si>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</si>
  <si>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</si>
  <si>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</si>
  <si>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</si>
  <si>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</si>
  <si>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</si>
  <si>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</si>
  <si>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</si>
  <si>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</si>
  <si>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</si>
  <si>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</si>
  <si>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</si>
  <si>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</si>
  <si>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</si>
  <si>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</si>
  <si>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</si>
  <si>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</si>
  <si>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</si>
  <si>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</si>
  <si>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</si>
  <si>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</si>
  <si>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</si>
  <si>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</si>
  <si>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</si>
  <si>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</si>
  <si>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</si>
  <si>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</si>
  <si>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</si>
  <si>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</si>
  <si>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</si>
  <si>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</si>
  <si>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</si>
  <si>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</si>
  <si>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</si>
  <si>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</si>
  <si>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</si>
  <si>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</si>
  <si>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</si>
  <si>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</si>
  <si>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</si>
  <si>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</si>
  <si>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</si>
  <si>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</si>
  <si>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</si>
  <si>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</si>
  <si>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</si>
  <si>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</si>
  <si>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</si>
  <si>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</si>
  <si>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</si>
  <si>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</si>
  <si>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</si>
  <si>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</si>
  <si>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</si>
  <si>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</si>
  <si>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</si>
  <si>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</si>
  <si>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</si>
  <si>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</si>
  <si>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</si>
  <si>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</si>
  <si>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</si>
  <si>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</si>
  <si>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</si>
  <si>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</si>
  <si>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</si>
  <si>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</si>
  <si>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</si>
  <si>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</si>
  <si>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</si>
  <si>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</si>
  <si>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</si>
  <si>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</si>
  <si>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</si>
  <si>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</si>
  <si>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</si>
  <si>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</si>
  <si>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</si>
  <si>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</si>
  <si>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</si>
  <si>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</si>
  <si>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</si>
  <si>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</si>
  <si>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</si>
  <si>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</si>
  <si>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</si>
  <si>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</si>
  <si>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</si>
  <si>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</si>
  <si>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</si>
  <si>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</si>
  <si>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</si>
  <si>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</si>
  <si>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</si>
  <si>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</si>
  <si>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</si>
  <si>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</si>
  <si>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</si>
  <si>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</si>
  <si>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</si>
  <si>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</si>
  <si>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</si>
  <si>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</si>
  <si>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</si>
  <si>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</si>
  <si>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</si>
  <si>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</si>
  <si>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</si>
  <si>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</si>
  <si>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</si>
  <si>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</si>
  <si>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</si>
  <si>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</si>
  <si>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</si>
  <si>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</si>
  <si>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</si>
  <si>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</si>
  <si>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</si>
  <si>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</si>
  <si>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</si>
  <si>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</si>
  <si>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</si>
  <si>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</si>
  <si>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</si>
  <si>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</si>
  <si>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</si>
  <si>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</si>
  <si>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</si>
  <si>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</si>
  <si>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</si>
  <si>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</si>
  <si>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</si>
  <si>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</si>
  <si>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</si>
  <si>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</si>
  <si>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</si>
  <si>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</si>
  <si>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</si>
  <si>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</si>
  <si>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</si>
  <si>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</si>
  <si>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</si>
  <si>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</si>
  <si>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</si>
  <si>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</si>
  <si>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</si>
  <si>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</si>
  <si>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</si>
  <si>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</si>
  <si>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</si>
  <si>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</si>
  <si>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</si>
  <si>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</si>
  <si>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</si>
  <si>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</si>
  <si>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</si>
  <si>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</si>
  <si>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</si>
  <si>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</si>
  <si>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</si>
  <si>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</si>
  <si>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</si>
  <si>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</si>
  <si>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</si>
  <si>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</si>
  <si>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</si>
  <si>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</si>
  <si>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</si>
  <si>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</si>
  <si>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</si>
  <si>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</si>
  <si>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</si>
  <si>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</si>
  <si>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</si>
  <si>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</si>
  <si>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</si>
  <si>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</si>
  <si>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</si>
  <si>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</si>
  <si>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</si>
  <si>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</si>
  <si>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</si>
  <si>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</si>
  <si>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</si>
  <si>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</si>
  <si>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</si>
  <si>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</si>
  <si>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</si>
  <si>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</si>
  <si>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</si>
  <si>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</si>
  <si>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</si>
  <si>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</si>
  <si>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</si>
  <si>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</si>
  <si>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</si>
  <si>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</si>
  <si>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</si>
  <si>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</si>
  <si>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</si>
  <si>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</si>
  <si>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</si>
  <si>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</si>
  <si>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</si>
  <si>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</si>
  <si>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</si>
  <si>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</si>
  <si>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</si>
  <si>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</si>
  <si>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</si>
  <si>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</si>
  <si>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</si>
  <si>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</si>
  <si>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</si>
  <si>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</si>
  <si>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</si>
  <si>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</si>
  <si>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</si>
  <si>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</si>
  <si>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</si>
  <si>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</si>
  <si>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</si>
  <si>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</si>
  <si>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</si>
  <si>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</si>
  <si>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</si>
  <si>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</si>
  <si>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</si>
  <si>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</si>
  <si>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</si>
  <si>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</si>
  <si>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</si>
  <si>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</si>
  <si>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</si>
  <si>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</si>
  <si>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</si>
  <si>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</si>
  <si>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</si>
  <si>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</si>
  <si>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</si>
  <si>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</si>
  <si>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</si>
  <si>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</si>
  <si>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</si>
  <si>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</si>
  <si>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</si>
  <si>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</si>
  <si>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</si>
  <si>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</si>
  <si>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</si>
  <si>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</si>
  <si>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</si>
  <si>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</si>
  <si>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</si>
  <si>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</si>
  <si>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</si>
  <si>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</si>
  <si>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</si>
  <si>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</si>
  <si>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</si>
  <si>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</si>
  <si>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</si>
  <si>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</si>
  <si>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</si>
  <si>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</si>
  <si>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</si>
  <si>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</si>
  <si>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</si>
  <si>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</si>
  <si>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</si>
  <si>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</si>
  <si>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</si>
  <si>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</si>
  <si>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</si>
  <si>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</si>
  <si>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</si>
  <si>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</si>
  <si>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</si>
  <si>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</si>
  <si>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</si>
  <si>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</si>
  <si>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</si>
  <si>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</si>
  <si>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</si>
  <si>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</si>
  <si>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</si>
  <si>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</si>
  <si>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</si>
  <si>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</si>
  <si>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</si>
  <si>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</si>
  <si>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</si>
  <si>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</si>
  <si>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</si>
  <si>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</si>
  <si>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</si>
  <si>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</si>
  <si>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</si>
  <si>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</si>
  <si>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</si>
  <si>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</si>
  <si>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</si>
  <si>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</si>
  <si>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</si>
  <si>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</si>
  <si>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</si>
  <si>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</si>
  <si>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</si>
  <si>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</si>
  <si>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</si>
  <si>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</si>
  <si>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</si>
  <si>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</si>
  <si>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</si>
  <si>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</si>
  <si>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</si>
  <si>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</si>
  <si>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</si>
  <si>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</si>
  <si>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</si>
  <si>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</si>
  <si>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</si>
  <si>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</si>
  <si>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</si>
  <si>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</si>
  <si>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</si>
  <si>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</si>
  <si>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</si>
  <si>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</si>
  <si>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</si>
  <si>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</si>
  <si>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</si>
  <si>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</si>
  <si>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</si>
  <si>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</si>
  <si>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</si>
  <si>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</si>
  <si>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</si>
  <si>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</si>
  <si>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</si>
  <si>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</si>
  <si>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</si>
  <si>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</si>
  <si>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</si>
  <si>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</si>
  <si>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</si>
  <si>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</si>
  <si>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</si>
  <si>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</si>
  <si>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</si>
  <si>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</si>
  <si>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</si>
  <si>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</si>
  <si>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</si>
  <si>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</si>
  <si>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</si>
  <si>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</si>
  <si>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</si>
  <si>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</si>
  <si>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</si>
  <si>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</si>
  <si>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</si>
  <si>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</si>
  <si>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</si>
  <si>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</si>
  <si>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</si>
  <si>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</si>
  <si>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</si>
  <si>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</si>
  <si>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</si>
  <si>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</si>
  <si>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</si>
  <si>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</si>
  <si>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</si>
  <si>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</si>
  <si>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</si>
  <si>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</si>
  <si>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</si>
  <si>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</si>
  <si>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</si>
  <si>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</si>
  <si>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</si>
  <si>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</si>
  <si>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</si>
  <si>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</si>
  <si>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</si>
  <si>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</si>
  <si>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</si>
  <si>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</si>
  <si>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</si>
  <si>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</si>
  <si>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</si>
  <si>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</si>
  <si>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</si>
  <si>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</si>
  <si>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</si>
  <si>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</si>
  <si>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</si>
  <si>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</si>
  <si>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</si>
  <si>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</si>
  <si>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</si>
  <si>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</si>
  <si>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</si>
  <si>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</si>
  <si>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</si>
  <si>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</si>
  <si>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</si>
  <si>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</si>
  <si>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</si>
  <si>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</si>
  <si>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</si>
  <si>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</si>
  <si>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</si>
  <si>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</si>
  <si>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</si>
  <si>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</si>
  <si>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</si>
  <si>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</si>
  <si>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</si>
  <si>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</si>
  <si>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</si>
  <si>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</si>
  <si>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</si>
  <si>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</si>
  <si>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</si>
  <si>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</si>
  <si>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</si>
  <si>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</si>
  <si>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</si>
  <si>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</si>
  <si>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</si>
  <si>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</si>
  <si>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</si>
  <si>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</si>
  <si>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</si>
  <si>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</si>
  <si>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</si>
  <si>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</si>
  <si>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</si>
  <si>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</si>
  <si>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</si>
  <si>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</si>
  <si>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</si>
  <si>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</si>
  <si>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</si>
  <si>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</si>
  <si>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</si>
  <si>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</si>
  <si>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</si>
  <si>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</si>
  <si>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</si>
  <si>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</si>
  <si>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</si>
  <si>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</si>
  <si>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</si>
  <si>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</si>
  <si>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</si>
  <si>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</si>
  <si>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</si>
  <si>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</si>
  <si>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</si>
  <si>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</si>
  <si>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</si>
  <si>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</si>
  <si>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</si>
  <si>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</si>
  <si>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</si>
  <si>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</si>
  <si>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</si>
  <si>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</si>
  <si>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</si>
  <si>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</si>
  <si>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</si>
  <si>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</si>
  <si>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</si>
  <si>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</si>
  <si>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</si>
  <si>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</si>
  <si>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</si>
  <si>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</si>
  <si>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</si>
  <si>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</si>
  <si>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</si>
  <si>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</si>
  <si>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</si>
  <si>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</si>
  <si>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</si>
  <si>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</si>
  <si>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</si>
  <si>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</si>
  <si>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</si>
  <si>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</si>
  <si>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</si>
  <si>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</si>
  <si>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</si>
  <si>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</si>
  <si>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</si>
  <si>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</si>
  <si>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</si>
  <si>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</si>
  <si>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</si>
  <si>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</si>
  <si>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</si>
  <si>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</si>
  <si>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</si>
  <si>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</si>
  <si>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</si>
  <si>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</si>
  <si>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</si>
  <si>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</si>
  <si>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</si>
  <si>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</si>
  <si>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</si>
  <si>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</si>
  <si>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</si>
  <si>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</si>
  <si>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</si>
  <si>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</si>
  <si>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</si>
  <si>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</si>
  <si>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</si>
  <si>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</si>
  <si>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</si>
  <si>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</si>
  <si>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</si>
  <si>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</si>
  <si>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</si>
  <si>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</si>
  <si>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</si>
  <si>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</si>
  <si>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</si>
  <si>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</si>
  <si>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</si>
  <si>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</si>
  <si>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</si>
  <si>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</si>
  <si>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</si>
  <si>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</si>
  <si>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</si>
  <si>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</si>
  <si>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</si>
  <si>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</si>
  <si>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</si>
  <si>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</si>
  <si>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</si>
  <si>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</si>
  <si>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</si>
  <si>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</si>
  <si>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</si>
  <si>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</si>
  <si>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</si>
  <si>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</si>
  <si>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</si>
  <si>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</si>
  <si>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</si>
  <si>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</si>
  <si>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</si>
  <si>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</si>
  <si>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</si>
  <si>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</si>
  <si>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</si>
  <si>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</si>
  <si>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</si>
  <si>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</si>
  <si>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</si>
  <si>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</si>
  <si>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</si>
  <si>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</si>
  <si>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</si>
  <si>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</si>
  <si>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</si>
  <si>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</si>
  <si>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</si>
  <si>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</si>
  <si>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</si>
  <si>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</si>
  <si>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</si>
  <si>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</si>
  <si>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</si>
  <si>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</si>
  <si>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</si>
  <si>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</si>
  <si>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</si>
  <si>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</si>
  <si>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</si>
  <si>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</si>
  <si>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</si>
  <si>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</si>
  <si>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</si>
  <si>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</si>
  <si>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</si>
  <si>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</si>
  <si>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</si>
  <si>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</si>
  <si>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</si>
  <si>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</si>
  <si>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</si>
  <si>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</si>
  <si>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</si>
  <si>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</si>
  <si>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</si>
  <si>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</si>
  <si>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</si>
  <si>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</si>
  <si>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</si>
  <si>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</si>
  <si>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</si>
  <si>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</si>
  <si>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</si>
  <si>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</si>
  <si>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</si>
  <si>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</si>
  <si>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</si>
  <si>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</si>
  <si>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</si>
  <si>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</si>
  <si>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</si>
  <si>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</si>
  <si>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</si>
  <si>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</si>
  <si>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</si>
  <si>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</si>
  <si>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</si>
  <si>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</si>
  <si>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</si>
  <si>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</si>
  <si>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</si>
  <si>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</si>
  <si>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</si>
  <si>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</si>
  <si>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</si>
  <si>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</si>
  <si>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</si>
  <si>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</si>
  <si>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</si>
  <si>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</si>
  <si>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</si>
  <si>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</si>
  <si>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</si>
  <si>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</si>
  <si>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</si>
  <si>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</si>
  <si>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</si>
  <si>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</si>
  <si>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</si>
  <si>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</si>
  <si>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</si>
  <si>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</si>
  <si>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</si>
  <si>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</si>
  <si>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</si>
  <si>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</si>
  <si>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</si>
  <si>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</si>
  <si>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</si>
  <si>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</si>
  <si>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</si>
  <si>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</si>
  <si>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</si>
  <si>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</si>
  <si>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</si>
  <si>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</si>
  <si>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</si>
  <si>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</si>
  <si>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</si>
  <si>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</si>
  <si>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</si>
  <si>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</si>
  <si>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</si>
  <si>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</si>
  <si>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</si>
  <si>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</si>
  <si>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</si>
  <si>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</si>
  <si>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</si>
  <si>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</si>
  <si>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</si>
  <si>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</si>
  <si>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</si>
  <si>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</si>
  <si>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</si>
  <si>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</si>
  <si>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</si>
  <si>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</si>
  <si>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</si>
  <si>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</si>
  <si>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</si>
  <si>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</si>
  <si>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</si>
  <si>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</si>
  <si>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</si>
  <si>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</si>
  <si>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</si>
  <si>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</si>
  <si>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</si>
  <si>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</si>
  <si>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</si>
  <si>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</si>
  <si>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</si>
  <si>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</si>
  <si>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</si>
  <si>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</si>
  <si>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</si>
  <si>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</si>
  <si>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</si>
  <si>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</si>
  <si>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</si>
  <si>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</si>
  <si>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</si>
  <si>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</si>
  <si>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</si>
  <si>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</si>
  <si>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</si>
  <si>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</si>
  <si>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</si>
  <si>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</si>
  <si>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</si>
  <si>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</si>
  <si>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</si>
  <si>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</si>
  <si>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</si>
  <si>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</si>
  <si>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</si>
  <si>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</si>
  <si>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</si>
  <si>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</si>
  <si>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</si>
  <si>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</si>
  <si>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</si>
  <si>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</si>
  <si>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</si>
  <si>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</si>
  <si>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</si>
  <si>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</si>
  <si>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</si>
  <si>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</si>
  <si>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</si>
  <si>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</si>
  <si>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</si>
  <si>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</si>
  <si>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</si>
  <si>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</si>
  <si>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</si>
  <si>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</si>
  <si>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</si>
  <si>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</si>
  <si>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</si>
  <si>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</si>
  <si>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</si>
  <si>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</si>
  <si>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</si>
  <si>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</si>
  <si>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</si>
  <si>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</si>
  <si>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</si>
  <si>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</si>
  <si>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</si>
  <si>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</si>
  <si>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</si>
  <si>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</si>
  <si>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</si>
  <si>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</si>
  <si>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</si>
  <si>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</si>
  <si>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</si>
  <si>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</si>
  <si>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</si>
  <si>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</si>
  <si>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</si>
  <si>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</si>
  <si>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</si>
  <si>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</si>
  <si>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</si>
  <si>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</si>
  <si>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</si>
  <si>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</si>
  <si>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</si>
  <si>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</si>
  <si>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</si>
  <si>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</si>
  <si>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</si>
  <si>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</si>
  <si>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</si>
  <si>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</si>
  <si>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</si>
  <si>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</si>
  <si>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</si>
  <si>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</si>
  <si>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</si>
  <si>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</si>
  <si>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</si>
  <si>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</si>
  <si>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</si>
  <si>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</si>
  <si>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</si>
  <si>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</si>
  <si>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</si>
  <si>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</si>
  <si>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</si>
  <si>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</si>
  <si>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</si>
  <si>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</si>
  <si>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</si>
  <si>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</si>
  <si>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</si>
  <si>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</si>
  <si>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</si>
  <si>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</si>
  <si>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</si>
  <si>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</si>
  <si>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</si>
  <si>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</si>
  <si>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</si>
  <si>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</si>
  <si>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</si>
  <si>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</si>
  <si>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</si>
  <si>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</si>
  <si>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</si>
  <si>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</si>
  <si>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</si>
  <si>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</si>
  <si>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</si>
  <si>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</si>
  <si>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</si>
  <si>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</si>
  <si>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</si>
  <si>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</si>
  <si>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</si>
  <si>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</si>
  <si>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</si>
  <si>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</si>
  <si>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</si>
  <si>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</si>
  <si>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</si>
  <si>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</si>
  <si>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</si>
  <si>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</si>
  <si>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</si>
  <si>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</si>
  <si>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</si>
  <si>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</si>
  <si>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</si>
  <si>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</si>
  <si>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</si>
  <si>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</si>
  <si>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</si>
  <si>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</si>
  <si>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</si>
  <si>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</si>
  <si>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</si>
  <si>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</si>
  <si>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</si>
  <si>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</si>
  <si>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</si>
  <si>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</si>
  <si>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</si>
  <si>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</si>
  <si>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</si>
  <si>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</si>
  <si>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</si>
  <si>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</si>
  <si>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</si>
  <si>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</si>
  <si>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</si>
  <si>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</si>
  <si>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</si>
  <si>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</si>
  <si>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</si>
  <si>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</si>
  <si>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</si>
  <si>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</si>
  <si>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</si>
  <si>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</si>
  <si>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</si>
  <si>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</si>
  <si>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</si>
  <si>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</si>
  <si>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</si>
  <si>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</si>
  <si>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</si>
  <si>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</si>
  <si>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</si>
  <si>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</si>
  <si>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</si>
  <si>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</si>
  <si>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</si>
  <si>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</si>
  <si>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</si>
  <si>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</si>
  <si>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</si>
  <si>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</si>
  <si>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</si>
  <si>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</si>
  <si>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</si>
  <si>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</si>
  <si>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</si>
  <si>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</si>
  <si>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</si>
  <si>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</si>
  <si>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</si>
  <si>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</si>
  <si>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</si>
  <si>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</si>
  <si>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</si>
  <si>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</si>
  <si>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</si>
  <si>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</si>
  <si>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</si>
  <si>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</si>
  <si>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</si>
  <si>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</si>
  <si>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</si>
  <si>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</si>
  <si>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</si>
  <si>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</si>
  <si>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</si>
  <si>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</si>
  <si>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</si>
  <si>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</si>
  <si>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</si>
  <si>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</si>
  <si>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</si>
  <si>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</si>
  <si>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</si>
  <si>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</si>
  <si>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</si>
  <si>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</si>
  <si>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</si>
  <si>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</si>
  <si>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</si>
  <si>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</si>
  <si>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</si>
  <si>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</si>
  <si>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</si>
  <si>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</si>
  <si>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</si>
  <si>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</si>
  <si>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</si>
  <si>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</si>
  <si>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</si>
  <si>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</si>
  <si>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</si>
  <si>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</si>
  <si>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</si>
  <si>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</si>
  <si>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</si>
  <si>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</si>
  <si>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</si>
  <si>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</si>
  <si>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</si>
  <si>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</si>
  <si>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</si>
  <si>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</si>
  <si>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</si>
  <si>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</si>
  <si>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</si>
  <si>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</si>
  <si>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</si>
  <si>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</si>
  <si>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</si>
  <si>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</si>
  <si>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</si>
  <si>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</si>
  <si>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</si>
  <si>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</si>
  <si>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</si>
  <si>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</si>
  <si>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</si>
  <si>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</si>
  <si>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</si>
  <si>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</si>
  <si>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</si>
  <si>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</si>
  <si>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</si>
  <si>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</si>
  <si>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</si>
  <si>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</si>
  <si>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</si>
  <si>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</si>
  <si>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</si>
  <si>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</si>
  <si>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</si>
  <si>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</si>
  <si>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</si>
  <si>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</si>
  <si>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</si>
  <si>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</si>
  <si>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</si>
  <si>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</si>
  <si>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</si>
  <si>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</si>
  <si>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</si>
  <si>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</si>
  <si>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</si>
  <si>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</si>
  <si>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</si>
  <si>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</si>
  <si>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</si>
  <si>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</si>
  <si>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</si>
  <si>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</si>
  <si>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</si>
  <si>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</si>
  <si>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</si>
  <si>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</si>
  <si>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</si>
  <si>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</si>
  <si>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</si>
  <si>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</si>
  <si>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</si>
  <si>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</si>
  <si>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</si>
  <si>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</si>
  <si>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</si>
  <si>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</si>
  <si>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</si>
  <si>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</si>
  <si>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</si>
  <si>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</si>
  <si>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</si>
  <si>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</si>
  <si>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</si>
  <si>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</si>
  <si>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</si>
  <si>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</si>
  <si>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</si>
  <si>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</si>
  <si>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</si>
  <si>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</si>
  <si>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</si>
  <si>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</si>
  <si>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</si>
  <si>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</si>
  <si>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</si>
  <si>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</si>
  <si>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</si>
  <si>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</si>
  <si>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</si>
  <si>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</si>
  <si>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</si>
  <si>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</si>
  <si>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</si>
  <si>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</si>
  <si>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</si>
  <si>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</si>
  <si>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</si>
  <si>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</si>
  <si>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</si>
  <si>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</si>
  <si>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</si>
  <si>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</si>
  <si>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</si>
  <si>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</si>
  <si>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</si>
  <si>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</si>
  <si>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</si>
  <si>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</si>
  <si>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</si>
  <si>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</si>
  <si>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</si>
  <si>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</si>
  <si>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</si>
  <si>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</si>
  <si>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</si>
  <si>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</si>
  <si>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</si>
  <si>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</si>
  <si>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</si>
  <si>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</si>
  <si>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</si>
  <si>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</si>
  <si>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</si>
  <si>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</si>
  <si>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</si>
  <si>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</si>
  <si>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</si>
  <si>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</si>
  <si>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</si>
  <si>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</si>
  <si>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</si>
  <si>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</si>
  <si>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</si>
  <si>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</si>
  <si>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</si>
  <si>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</si>
  <si>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</si>
  <si>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</si>
  <si>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</si>
  <si>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</si>
  <si>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</si>
  <si>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</si>
  <si>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</si>
  <si>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</si>
  <si>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</si>
  <si>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</si>
  <si>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</si>
  <si>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</si>
  <si>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</si>
  <si>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</si>
  <si>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</si>
  <si>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</si>
  <si>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</si>
  <si>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</si>
  <si>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</si>
  <si>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</si>
  <si>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</si>
  <si>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</si>
  <si>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</si>
  <si>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</si>
  <si>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</si>
  <si>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</si>
  <si>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</si>
  <si>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</si>
  <si>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</si>
  <si>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</si>
  <si>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</si>
  <si>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</si>
  <si>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</si>
  <si>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</si>
  <si>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</si>
  <si>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</si>
  <si>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</si>
  <si>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</si>
  <si>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</si>
  <si>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</si>
  <si>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</si>
  <si>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</si>
  <si>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</si>
  <si>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</si>
  <si>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</si>
  <si>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</si>
  <si>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</si>
  <si>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</si>
  <si>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</si>
  <si>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</si>
  <si>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</si>
  <si>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</si>
  <si>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</si>
  <si>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</si>
  <si>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</si>
  <si>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</si>
  <si>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</si>
  <si>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</si>
  <si>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</si>
  <si>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</si>
  <si>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</si>
  <si>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</si>
  <si>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</si>
  <si>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</si>
  <si>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</si>
  <si>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</si>
  <si>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</si>
  <si>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</si>
  <si>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</si>
  <si>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</si>
  <si>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</si>
  <si>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</si>
  <si>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</si>
  <si>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</si>
  <si>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</si>
  <si>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</si>
  <si>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</si>
  <si>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</si>
  <si>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</si>
  <si>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</si>
  <si>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</si>
  <si>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</si>
  <si>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</si>
  <si>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</si>
  <si>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</si>
  <si>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</si>
  <si>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</si>
  <si>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</si>
  <si>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</si>
  <si>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</si>
  <si>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</si>
  <si>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</si>
  <si>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</si>
  <si>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</si>
  <si>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</si>
  <si>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</si>
  <si>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</si>
  <si>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</si>
  <si>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</si>
  <si>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</si>
  <si>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</si>
  <si>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</si>
  <si>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</si>
  <si>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</si>
  <si>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</si>
  <si>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</si>
  <si>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</si>
  <si>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</si>
  <si>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</si>
  <si>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</si>
  <si>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</si>
  <si>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</si>
  <si>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</si>
  <si>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</si>
  <si>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</si>
  <si>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</si>
  <si>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</si>
  <si>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</si>
  <si>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</si>
  <si>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</si>
  <si>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</si>
  <si>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</si>
  <si>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</si>
  <si>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</si>
  <si>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</si>
  <si>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</si>
  <si>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</si>
  <si>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</si>
  <si>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</si>
  <si>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</si>
  <si>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</si>
  <si>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</si>
  <si>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</si>
  <si>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</si>
  <si>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</si>
  <si>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</si>
  <si>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</si>
  <si>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</si>
  <si>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</si>
  <si>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</si>
  <si>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</si>
  <si>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</si>
  <si>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</si>
  <si>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</si>
  <si>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</si>
  <si>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</si>
  <si>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</si>
  <si>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</si>
  <si>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</si>
  <si>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</si>
  <si>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</si>
  <si>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</si>
  <si>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</si>
  <si>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</si>
  <si>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</si>
  <si>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</si>
  <si>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</si>
  <si>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</si>
  <si>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</si>
  <si>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</si>
  <si>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</si>
  <si>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</si>
  <si>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</si>
  <si>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</si>
  <si>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</si>
  <si>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</si>
  <si>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</si>
  <si>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</si>
  <si>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</si>
  <si>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</si>
  <si>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</si>
  <si>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</si>
  <si>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</si>
  <si>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</si>
  <si>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</si>
  <si>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</si>
  <si>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</si>
  <si>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</si>
  <si>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</si>
  <si>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</si>
  <si>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</si>
  <si>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</si>
  <si>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</si>
  <si>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</si>
  <si>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</si>
  <si>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</si>
  <si>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</si>
  <si>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</si>
  <si>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</si>
  <si>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</si>
  <si>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</si>
  <si>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</si>
  <si>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</si>
  <si>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</si>
  <si>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</si>
  <si>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</si>
  <si>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</si>
  <si>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</si>
  <si>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</si>
  <si>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</si>
  <si>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</si>
  <si>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</si>
  <si>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</si>
  <si>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</si>
  <si>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</si>
  <si>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</si>
  <si>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</si>
  <si>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</si>
  <si>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</si>
  <si>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</si>
  <si>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</si>
  <si>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</si>
  <si>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</si>
  <si>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</si>
  <si>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</si>
  <si>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</si>
  <si>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</si>
  <si>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</si>
  <si>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</si>
  <si>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</si>
  <si>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</si>
  <si>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</si>
  <si>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</si>
  <si>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</si>
  <si>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</si>
  <si>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</si>
  <si>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</si>
  <si>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</si>
  <si>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</si>
  <si>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</si>
  <si>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</si>
  <si>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</si>
  <si>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</si>
  <si>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</si>
  <si>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</si>
  <si>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</si>
  <si>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</si>
  <si>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</si>
  <si>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</si>
  <si>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</si>
  <si>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</si>
  <si>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</si>
  <si>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</si>
  <si>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</si>
  <si>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</si>
  <si>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</si>
  <si>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</si>
  <si>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</si>
  <si>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</si>
  <si>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</si>
  <si>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</si>
  <si>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</si>
  <si>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</si>
  <si>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</si>
  <si>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</si>
  <si>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</si>
  <si>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</si>
  <si>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</si>
  <si>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</si>
  <si>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</si>
  <si>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</si>
  <si>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</si>
  <si>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</si>
  <si>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</si>
  <si>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</si>
  <si>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</si>
  <si>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</si>
  <si>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</si>
  <si>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</si>
  <si>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</si>
  <si>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</si>
  <si>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</si>
  <si>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</si>
  <si>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</si>
  <si>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</si>
  <si>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</si>
  <si>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</si>
  <si>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</si>
  <si>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</si>
  <si>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</si>
  <si>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</si>
  <si>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</si>
  <si>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</si>
  <si>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</si>
  <si>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</si>
  <si>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</si>
  <si>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</si>
  <si>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</si>
  <si>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</si>
  <si>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</si>
  <si>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</si>
  <si>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</si>
  <si>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</si>
  <si>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</si>
  <si>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</si>
  <si>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</si>
  <si>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</si>
  <si>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</si>
  <si>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</si>
  <si>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</si>
  <si>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</si>
  <si>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</si>
  <si>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</si>
  <si>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</si>
  <si>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</si>
  <si>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</si>
  <si>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</si>
  <si>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</si>
  <si>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</si>
  <si>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</si>
  <si>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</si>
  <si>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</si>
  <si>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</si>
  <si>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</si>
  <si>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</si>
  <si>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</si>
  <si>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</si>
  <si>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</si>
  <si>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</si>
  <si>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</si>
  <si>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</si>
  <si>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</si>
  <si>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</si>
  <si>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</si>
  <si>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</si>
  <si>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</si>
  <si>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</si>
  <si>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</si>
  <si>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</si>
  <si>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</si>
  <si>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</si>
  <si>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</si>
  <si>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</si>
  <si>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</si>
  <si>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</si>
  <si>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</si>
  <si>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</si>
  <si>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</si>
  <si>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</si>
  <si>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</si>
  <si>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</si>
  <si>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</si>
  <si>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</si>
  <si>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</si>
  <si>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</si>
  <si>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</si>
  <si>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</si>
  <si>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</si>
  <si>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</si>
  <si>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</si>
  <si>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</si>
  <si>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</si>
  <si>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</si>
  <si>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</si>
  <si>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</si>
  <si>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</si>
  <si>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</si>
  <si>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</si>
  <si>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</si>
  <si>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</si>
  <si>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</si>
  <si>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</si>
  <si>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</si>
  <si>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</si>
  <si>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</si>
  <si>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</si>
  <si>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</si>
  <si>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</si>
  <si>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</si>
  <si>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</si>
  <si>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</si>
  <si>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</si>
  <si>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</si>
  <si>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</si>
  <si>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</si>
  <si>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</si>
  <si>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</si>
  <si>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</si>
  <si>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</si>
  <si>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</si>
  <si>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</si>
  <si>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</si>
  <si>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</si>
  <si>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</si>
  <si>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</si>
  <si>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</si>
  <si>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</si>
  <si>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</si>
  <si>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</si>
  <si>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</si>
  <si>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</si>
  <si>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</si>
  <si>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</si>
  <si>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</si>
  <si>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</si>
  <si>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</si>
  <si>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</si>
  <si>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</si>
  <si>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</si>
  <si>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</si>
  <si>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</si>
  <si>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</si>
  <si>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</si>
  <si>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</si>
  <si>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</si>
  <si>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</si>
  <si>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</si>
  <si>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</si>
  <si>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</si>
  <si>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</si>
  <si>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</si>
  <si>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</si>
  <si>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</si>
  <si>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</si>
  <si>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</si>
  <si>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</si>
  <si>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</si>
  <si>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</si>
  <si>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</si>
  <si>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</si>
  <si>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</si>
  <si>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</si>
  <si>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</si>
  <si>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</si>
  <si>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</si>
  <si>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</si>
  <si>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</si>
  <si>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</si>
  <si>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</si>
  <si>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</si>
  <si>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</si>
  <si>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</si>
  <si>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</si>
  <si>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</si>
  <si>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</si>
  <si>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</si>
  <si>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</si>
  <si>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</si>
  <si>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</si>
  <si>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</si>
  <si>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</si>
  <si>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</si>
  <si>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</si>
  <si>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</si>
  <si>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</si>
  <si>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</si>
  <si>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</si>
  <si>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</si>
  <si>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</si>
  <si>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</si>
  <si>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</si>
  <si>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</si>
  <si>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</si>
  <si>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</si>
  <si>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</si>
  <si>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</si>
  <si>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</si>
  <si>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</si>
  <si>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</si>
  <si>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</si>
  <si>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</si>
  <si>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</si>
  <si>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</si>
  <si>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</si>
  <si>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</si>
  <si>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</si>
  <si>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</si>
  <si>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</si>
  <si>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</si>
  <si>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</si>
  <si>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</si>
  <si>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</si>
  <si>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</si>
  <si>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</si>
  <si>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</si>
  <si>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</si>
  <si>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</si>
  <si>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</si>
  <si>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</si>
  <si>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</si>
  <si>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</si>
  <si>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</si>
  <si>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</si>
  <si>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</si>
  <si>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</si>
  <si>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</si>
  <si>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</si>
  <si>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</si>
  <si>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</si>
  <si>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</si>
  <si>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</si>
  <si>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</si>
  <si>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</si>
  <si>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</si>
  <si>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</si>
  <si>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</si>
  <si>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</si>
  <si>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</si>
  <si>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</si>
  <si>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</si>
  <si>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</si>
  <si>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</si>
  <si>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</si>
  <si>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</si>
  <si>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</si>
  <si>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</si>
  <si>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</si>
  <si>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</si>
  <si>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</si>
  <si>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</si>
  <si>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</si>
  <si>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</si>
  <si>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</si>
  <si>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</si>
  <si>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</si>
  <si>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</si>
  <si>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</si>
  <si>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</si>
  <si>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</si>
  <si>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</si>
  <si>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</si>
  <si>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</si>
  <si>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</si>
  <si>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</si>
  <si>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</si>
  <si>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</si>
  <si>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</si>
  <si>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</si>
  <si>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</si>
  <si>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</si>
  <si>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</si>
  <si>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</si>
  <si>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</si>
  <si>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</si>
  <si>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</si>
  <si>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</si>
  <si>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</si>
  <si>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</si>
  <si>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</si>
  <si>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</si>
  <si>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</si>
  <si>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</si>
  <si>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</si>
  <si>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</si>
  <si>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</si>
  <si>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</si>
  <si>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</si>
  <si>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</si>
  <si>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</si>
  <si>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</si>
  <si>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</si>
  <si>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</si>
  <si>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</si>
  <si>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</si>
  <si>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</si>
  <si>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</si>
  <si>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</si>
  <si>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</si>
  <si>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</si>
  <si>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</si>
  <si>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</si>
  <si>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</si>
  <si>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</si>
  <si>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</si>
  <si>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</si>
  <si>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</si>
  <si>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</si>
  <si>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</si>
  <si>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</si>
  <si>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</si>
  <si>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</si>
  <si>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</si>
  <si>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</si>
  <si>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</si>
  <si>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</si>
  <si>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</si>
  <si>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</si>
  <si>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</si>
  <si>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</si>
  <si>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</si>
  <si>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</si>
  <si>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</si>
  <si>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</si>
  <si>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</si>
  <si>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</si>
  <si>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</si>
  <si>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</si>
  <si>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</si>
  <si>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</si>
  <si>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</si>
  <si>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</si>
  <si>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</si>
  <si>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</si>
  <si>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</si>
  <si>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</si>
  <si>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</si>
  <si>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</si>
  <si>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</si>
  <si>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</si>
  <si>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</si>
  <si>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</si>
  <si>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</si>
  <si>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</si>
  <si>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</si>
  <si>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</si>
  <si>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</si>
  <si>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</si>
  <si>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</si>
  <si>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</si>
  <si>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</si>
  <si>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</si>
  <si>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</si>
  <si>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</si>
  <si>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</si>
  <si>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</si>
  <si>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</si>
  <si>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</si>
  <si>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</si>
  <si>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</si>
  <si>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</si>
  <si>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</si>
  <si>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</si>
  <si>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</si>
  <si>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</si>
  <si>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</si>
  <si>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</si>
  <si>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</si>
  <si>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</si>
  <si>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</si>
  <si>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</si>
  <si>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</si>
  <si>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</si>
  <si>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</si>
  <si>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</si>
  <si>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</si>
  <si>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</si>
  <si>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</si>
  <si>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</si>
  <si>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</si>
  <si>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</si>
  <si>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</si>
  <si>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</si>
  <si>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</si>
  <si>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</si>
  <si>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</si>
  <si>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</si>
  <si>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</si>
  <si>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</si>
  <si>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</si>
  <si>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</si>
  <si>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</si>
  <si>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</si>
  <si>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</si>
  <si>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</si>
  <si>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</si>
  <si>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</si>
  <si>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</si>
  <si>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</si>
  <si>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</si>
  <si>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</si>
  <si>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</si>
  <si>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</si>
  <si>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</si>
  <si>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</si>
  <si>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</si>
  <si>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</si>
  <si>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</si>
  <si>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</si>
  <si>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</si>
  <si>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</si>
  <si>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</si>
  <si>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</si>
  <si>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</si>
  <si>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</si>
  <si>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</si>
  <si>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</si>
  <si>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</si>
  <si>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</si>
  <si>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</si>
  <si>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</si>
  <si>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</si>
  <si>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</si>
  <si>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</si>
  <si>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</si>
  <si>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</si>
  <si>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</si>
  <si>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</si>
  <si>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</si>
  <si>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</si>
  <si>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</si>
  <si>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</si>
  <si>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</si>
  <si>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</si>
  <si>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</si>
  <si>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</si>
  <si>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</si>
  <si>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</si>
  <si>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</si>
  <si>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</si>
  <si>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</si>
  <si>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</si>
  <si>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</si>
  <si>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</si>
  <si>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</si>
  <si>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</si>
  <si>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</si>
  <si>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</si>
  <si>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</si>
  <si>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</si>
  <si>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</si>
  <si>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</si>
  <si>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</si>
  <si>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</si>
  <si>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</si>
  <si>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</si>
  <si>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</si>
  <si>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</si>
  <si>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</si>
  <si>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</si>
  <si>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</si>
  <si>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</si>
  <si>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</si>
  <si>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</si>
  <si>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</si>
  <si>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</si>
  <si>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</si>
  <si>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</si>
  <si>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</si>
  <si>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</si>
  <si>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</si>
  <si>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</si>
  <si>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</si>
  <si>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</si>
  <si>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</si>
  <si>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</si>
  <si>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</si>
  <si>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</si>
  <si>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</si>
  <si>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</si>
  <si>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</si>
  <si>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</si>
  <si>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</si>
  <si>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</si>
  <si>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</si>
  <si>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</si>
  <si>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</si>
  <si>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</si>
  <si>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</si>
  <si>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</si>
  <si>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</si>
  <si>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</si>
  <si>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</si>
  <si>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</si>
  <si>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</si>
  <si>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</si>
  <si>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</si>
  <si>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</si>
  <si>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</si>
  <si>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</si>
  <si>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</si>
  <si>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</si>
  <si>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</si>
  <si>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</si>
  <si>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</si>
  <si>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</si>
  <si>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</si>
  <si>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</si>
  <si>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</si>
  <si>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</si>
  <si>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</si>
  <si>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</si>
  <si>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</si>
  <si>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</si>
  <si>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</si>
  <si>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</si>
  <si>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</si>
  <si>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</si>
  <si>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</si>
  <si>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</si>
  <si>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</si>
  <si>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</si>
  <si>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</si>
  <si>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</si>
  <si>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</si>
  <si>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</si>
  <si>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</si>
  <si>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</si>
  <si>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</si>
  <si>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</si>
  <si>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</si>
  <si>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</si>
  <si>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</si>
  <si>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</si>
  <si>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</si>
  <si>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</si>
  <si>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</si>
  <si>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</si>
  <si>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</si>
  <si>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</si>
  <si>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</si>
  <si>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</si>
  <si>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</si>
  <si>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</si>
  <si>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</si>
  <si>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</si>
  <si>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</si>
  <si>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</si>
  <si>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</si>
  <si>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</si>
  <si>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</si>
  <si>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</si>
  <si>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</si>
  <si>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</si>
  <si>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</si>
  <si>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</si>
  <si>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</si>
  <si>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</si>
  <si>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</si>
  <si>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</si>
  <si>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</si>
  <si>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</si>
  <si>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</si>
  <si>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</si>
  <si>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</si>
  <si>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</si>
  <si>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</si>
  <si>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</si>
  <si>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</si>
  <si>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</si>
  <si>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</si>
  <si>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</si>
  <si>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</si>
  <si>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</si>
  <si>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</si>
  <si>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</si>
  <si>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</si>
  <si>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</si>
  <si>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</si>
  <si>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</si>
  <si>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</si>
  <si>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</si>
  <si>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</si>
  <si>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</si>
  <si>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</si>
  <si>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</si>
  <si>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</si>
  <si>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</si>
  <si>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</si>
  <si>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</si>
  <si>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</si>
  <si>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</si>
  <si>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</si>
  <si>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</si>
  <si>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</si>
  <si>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</si>
  <si>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</si>
  <si>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</si>
  <si>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</si>
  <si>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</si>
  <si>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</si>
  <si>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</si>
  <si>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</si>
  <si>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</si>
  <si>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</si>
  <si>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</si>
  <si>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</si>
  <si>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</si>
  <si>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</si>
  <si>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</si>
  <si>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</si>
  <si>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</si>
  <si>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</si>
  <si>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</si>
  <si>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</si>
  <si>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</si>
  <si>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</si>
  <si>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</si>
  <si>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</si>
  <si>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</si>
  <si>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</si>
  <si>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</si>
  <si>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</si>
  <si>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</si>
  <si>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</si>
  <si>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</si>
  <si>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</si>
  <si>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</si>
  <si>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</si>
  <si>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</si>
  <si>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</si>
  <si>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</si>
  <si>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</si>
  <si>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</si>
  <si>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</si>
  <si>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</si>
  <si>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</si>
  <si>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</si>
  <si>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</si>
  <si>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</si>
  <si>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</si>
  <si>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</si>
  <si>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</si>
  <si>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</si>
  <si>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</si>
  <si>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</si>
  <si>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</si>
  <si>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</si>
  <si>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</si>
  <si>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</si>
  <si>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</si>
  <si>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</si>
  <si>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</si>
  <si>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</si>
  <si>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</si>
  <si>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</si>
  <si>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</si>
  <si>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</si>
  <si>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</si>
  <si>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</si>
  <si>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</si>
  <si>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</si>
  <si>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</si>
  <si>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</si>
  <si>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</si>
  <si>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</si>
  <si>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</si>
  <si>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</si>
  <si>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</si>
  <si>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</si>
  <si>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</si>
  <si>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</si>
  <si>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</si>
  <si>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</si>
  <si>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</si>
  <si>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</si>
  <si>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</si>
  <si>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</si>
  <si>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</si>
  <si>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</si>
  <si>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</si>
  <si>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</si>
  <si>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</si>
  <si>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</si>
  <si>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</si>
  <si>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</si>
  <si>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</si>
  <si>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</si>
  <si>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</si>
  <si>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</si>
  <si>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</si>
  <si>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</si>
  <si>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</si>
  <si>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</si>
  <si>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</si>
  <si>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</si>
  <si>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</si>
  <si>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</si>
  <si>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</si>
  <si>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</si>
  <si>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</si>
  <si>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</si>
  <si>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</si>
  <si>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</si>
  <si>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</si>
  <si>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</si>
  <si>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</si>
  <si>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</si>
  <si>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</si>
  <si>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</si>
  <si>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</si>
  <si>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</si>
  <si>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</si>
  <si>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</si>
  <si>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</si>
  <si>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</si>
  <si>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</si>
  <si>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</si>
  <si>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</si>
  <si>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</si>
  <si>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</si>
  <si>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</si>
  <si>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</si>
  <si>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</si>
  <si>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</si>
  <si>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</si>
  <si>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</si>
  <si>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</si>
  <si>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</si>
  <si>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</si>
  <si>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</si>
  <si>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</si>
  <si>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</si>
  <si>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</si>
  <si>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</si>
  <si>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</si>
  <si>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</si>
  <si>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</si>
  <si>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</si>
  <si>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</si>
  <si>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</si>
  <si>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</si>
  <si>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</si>
  <si>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</si>
  <si>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</si>
  <si>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</si>
  <si>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</si>
  <si>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</si>
  <si>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</si>
  <si>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</si>
  <si>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</si>
  <si>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</si>
  <si>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</si>
  <si>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</si>
  <si>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</si>
  <si>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</si>
  <si>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</si>
  <si>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</si>
  <si>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</si>
  <si>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</si>
  <si>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</si>
  <si>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</si>
  <si>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</si>
  <si>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</si>
  <si>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</si>
  <si>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</si>
  <si>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</si>
  <si>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</si>
  <si>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</si>
  <si>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</si>
  <si>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</si>
  <si>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</si>
  <si>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</si>
  <si>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</si>
  <si>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</si>
  <si>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</si>
  <si>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</si>
  <si>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</si>
  <si>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</si>
  <si>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</si>
  <si>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</si>
  <si>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</si>
  <si>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</si>
  <si>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</si>
  <si>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</si>
  <si>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</si>
  <si>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</si>
  <si>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</si>
  <si>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</si>
  <si>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</si>
  <si>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</si>
  <si>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</si>
  <si>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</si>
  <si>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</si>
  <si>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</si>
  <si>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</si>
  <si>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</si>
  <si>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</si>
  <si>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</si>
  <si>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</si>
  <si>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</si>
  <si>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</si>
  <si>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</si>
  <si>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</si>
  <si>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</si>
  <si>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</si>
  <si>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</si>
  <si>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</si>
  <si>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</si>
  <si>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</si>
  <si>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</si>
  <si>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</si>
  <si>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</si>
  <si>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</si>
  <si>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</si>
  <si>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</si>
  <si>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</si>
  <si>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</si>
  <si>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</si>
  <si>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</si>
  <si>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</si>
  <si>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</si>
  <si>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</si>
  <si>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</si>
  <si>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</si>
  <si>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</si>
  <si>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</si>
  <si>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</si>
  <si>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</si>
  <si>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</si>
  <si>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</si>
  <si>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</si>
  <si>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</si>
  <si>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</si>
  <si>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</si>
  <si>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</si>
  <si>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</si>
  <si>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</si>
  <si>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</si>
  <si>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</si>
  <si>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</si>
  <si>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</si>
  <si>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</si>
  <si>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</si>
  <si>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</si>
  <si>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</si>
  <si>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</si>
  <si>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</si>
  <si>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</si>
  <si>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</si>
  <si>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</si>
  <si>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</si>
  <si>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</si>
  <si>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</si>
  <si>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</si>
  <si>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</si>
  <si>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</si>
  <si>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</si>
  <si>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</si>
  <si>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</si>
  <si>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</si>
  <si>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</si>
  <si>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</si>
  <si>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</si>
  <si>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</si>
  <si>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</si>
  <si>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</si>
  <si>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</si>
  <si>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</si>
  <si>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</si>
  <si>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</si>
  <si>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</si>
  <si>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</si>
  <si>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</si>
  <si>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</si>
  <si>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</si>
  <si>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</si>
  <si>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</si>
  <si>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</si>
  <si>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</si>
  <si>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</si>
  <si>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</si>
  <si>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</si>
  <si>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</si>
  <si>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</si>
  <si>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</si>
  <si>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</si>
  <si>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</si>
  <si>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</si>
  <si>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</si>
  <si>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</si>
  <si>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</si>
  <si>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</si>
  <si>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</si>
  <si>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</si>
  <si>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</si>
  <si>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</si>
  <si>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</si>
  <si>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</si>
  <si>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</si>
  <si>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</si>
  <si>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</si>
  <si>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</si>
  <si>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</si>
  <si>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</si>
  <si>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</si>
  <si>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</si>
  <si>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</si>
  <si>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</si>
  <si>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</si>
  <si>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</si>
  <si>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</si>
  <si>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</si>
  <si>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</si>
  <si>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</si>
  <si>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</si>
  <si>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</si>
  <si>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</si>
  <si>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</si>
  <si>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</si>
  <si>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</si>
  <si>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</si>
  <si>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</si>
  <si>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</si>
  <si>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</si>
  <si>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</si>
  <si>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</si>
  <si>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</si>
  <si>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</si>
  <si>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</si>
  <si>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</si>
  <si>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</si>
  <si>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</si>
  <si>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</si>
  <si>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</si>
  <si>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</si>
  <si>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</si>
  <si>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</si>
  <si>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</si>
  <si>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</si>
  <si>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</si>
  <si>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</si>
  <si>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</si>
  <si>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</si>
  <si>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</si>
  <si>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</si>
  <si>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</si>
  <si>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</si>
  <si>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</si>
  <si>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</si>
  <si>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</si>
  <si>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</si>
  <si>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</si>
  <si>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</si>
  <si>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</si>
  <si>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</si>
  <si>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</si>
  <si>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</si>
  <si>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</si>
  <si>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</si>
  <si>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</si>
  <si>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</si>
  <si>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</si>
  <si>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</si>
  <si>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</si>
  <si>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</si>
  <si>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</si>
  <si>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</si>
  <si>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</si>
  <si>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</si>
  <si>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</si>
  <si>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</si>
  <si>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</si>
  <si>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</si>
  <si>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</si>
  <si>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</si>
  <si>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</si>
  <si>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</si>
  <si>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</si>
  <si>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</si>
  <si>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</si>
  <si>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</si>
  <si>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</si>
  <si>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</si>
  <si>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</si>
  <si>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</si>
  <si>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</si>
  <si>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</si>
  <si>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</si>
  <si>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</si>
  <si>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</si>
  <si>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</si>
  <si>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</si>
  <si>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</si>
  <si>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</si>
  <si>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</si>
  <si>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</si>
  <si>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</si>
  <si>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</si>
  <si>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</si>
  <si>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</si>
  <si>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</si>
  <si>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</si>
  <si>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</si>
  <si>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</si>
  <si>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</si>
  <si>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</si>
  <si>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</si>
  <si>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</si>
  <si>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</si>
  <si>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</si>
  <si>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</si>
  <si>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</si>
  <si>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</si>
  <si>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</si>
  <si>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</si>
  <si>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</si>
  <si>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</si>
  <si>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</si>
  <si>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</si>
  <si>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</si>
  <si>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</si>
  <si>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</si>
  <si>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</si>
  <si>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</si>
  <si>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</si>
  <si>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</si>
  <si>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</si>
  <si>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</si>
  <si>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</si>
  <si>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</si>
  <si>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</si>
  <si>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</si>
  <si>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</si>
  <si>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</si>
  <si>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</si>
  <si>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</si>
  <si>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</si>
  <si>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</si>
  <si>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</si>
  <si>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</si>
  <si>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</si>
  <si>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</si>
  <si>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</si>
  <si>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</si>
  <si>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</si>
  <si>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</si>
  <si>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</si>
  <si>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</si>
  <si>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</si>
  <si>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</si>
  <si>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</si>
  <si>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</si>
  <si>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</si>
  <si>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</si>
  <si>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</si>
  <si>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</si>
  <si>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</si>
  <si>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</si>
  <si>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</si>
  <si>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</si>
  <si>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</si>
  <si>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</si>
  <si>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</si>
  <si>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</si>
  <si>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</si>
  <si>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</si>
  <si>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</si>
  <si>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</si>
  <si>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</si>
  <si>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</si>
  <si>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</si>
  <si>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</si>
  <si>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</si>
  <si>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</si>
  <si>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</si>
  <si>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</si>
  <si>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</si>
  <si>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</si>
  <si>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</si>
  <si>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</si>
  <si>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</si>
  <si>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</si>
  <si>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</si>
  <si>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</si>
  <si>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</si>
  <si>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</si>
  <si>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</si>
  <si>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</si>
  <si>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</si>
  <si>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</si>
  <si>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</si>
  <si>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</si>
  <si>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</si>
  <si>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</si>
  <si>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</si>
  <si>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</si>
  <si>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</si>
  <si>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</si>
  <si>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</si>
  <si>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</si>
  <si>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</si>
  <si>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</si>
  <si>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</si>
  <si>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</si>
  <si>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</si>
  <si>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</si>
  <si>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</si>
  <si>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</si>
  <si>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</si>
  <si>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</si>
  <si>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</si>
  <si>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</si>
  <si>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</si>
  <si>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</si>
  <si>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</si>
  <si>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</si>
  <si>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</si>
  <si>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</si>
  <si>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</si>
  <si>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</si>
  <si>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</si>
  <si>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</si>
  <si>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</si>
  <si>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</si>
  <si>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</si>
  <si>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</si>
  <si>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</si>
  <si>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</si>
  <si>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</si>
  <si>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</si>
  <si>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</si>
  <si>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</si>
  <si>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</si>
  <si>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</si>
  <si>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</si>
  <si>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</si>
  <si>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</si>
  <si>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</si>
  <si>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</si>
  <si>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</si>
  <si>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</si>
  <si>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</si>
  <si>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</si>
  <si>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</si>
  <si>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</si>
  <si>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</si>
  <si>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</si>
  <si>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</si>
  <si>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</si>
  <si>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</si>
  <si>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</si>
  <si>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</si>
  <si>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</si>
  <si>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</si>
  <si>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</si>
  <si>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</si>
  <si>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</si>
  <si>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</si>
  <si>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</si>
  <si>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</si>
  <si>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</si>
  <si>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</si>
  <si>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</si>
  <si>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</si>
  <si>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</si>
  <si>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</si>
  <si>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</si>
  <si>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</si>
  <si>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</si>
  <si>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</si>
  <si>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</si>
  <si>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</si>
  <si>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</si>
  <si>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</si>
  <si>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</si>
  <si>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</si>
  <si>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</si>
  <si>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</si>
  <si>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</si>
  <si>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</si>
  <si>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</si>
  <si>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</si>
  <si>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</si>
  <si>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</si>
  <si>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</si>
  <si>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</si>
  <si>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</si>
  <si>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</si>
  <si>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</si>
  <si>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</si>
  <si>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</si>
  <si>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</si>
  <si>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</si>
  <si>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</si>
  <si>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</si>
  <si>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</si>
  <si>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</si>
  <si>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</si>
  <si>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</si>
  <si>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</si>
  <si>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</si>
  <si>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</si>
  <si>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</si>
  <si>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</si>
  <si>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</si>
  <si>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</si>
  <si>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</si>
  <si>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</si>
  <si>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</si>
  <si>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</si>
  <si>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</si>
  <si>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</si>
  <si>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</si>
  <si>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</si>
  <si>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</si>
  <si>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</si>
  <si>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</si>
  <si>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</si>
  <si>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</si>
  <si>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</si>
  <si>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</si>
  <si>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</si>
  <si>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</si>
  <si>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</si>
  <si>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</si>
  <si>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</si>
  <si>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</si>
  <si>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</si>
  <si>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</si>
  <si>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</si>
  <si>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</si>
  <si>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</si>
  <si>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</si>
  <si>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</si>
  <si>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</si>
  <si>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</si>
  <si>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</si>
  <si>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</si>
  <si>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</si>
  <si>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</si>
  <si>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</si>
  <si>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</si>
  <si>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</si>
  <si>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</si>
  <si>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</si>
  <si>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</si>
  <si>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</si>
  <si>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</si>
  <si>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</si>
  <si>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</si>
  <si>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</si>
  <si>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</si>
  <si>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</si>
  <si>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</si>
  <si>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</si>
  <si>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</si>
  <si>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</si>
  <si>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</si>
  <si>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</si>
  <si>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</si>
  <si>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</si>
  <si>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</si>
  <si>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</si>
  <si>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</si>
  <si>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</si>
  <si>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</si>
  <si>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</si>
  <si>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</si>
  <si>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</si>
  <si>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</si>
  <si>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</si>
  <si>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</si>
  <si>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</si>
  <si>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</si>
  <si>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</si>
  <si>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</si>
  <si>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</si>
  <si>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</si>
  <si>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</si>
  <si>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</si>
  <si>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</si>
  <si>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</si>
  <si>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</si>
  <si>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</si>
  <si>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</si>
  <si>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</si>
  <si>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</si>
  <si>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</si>
  <si>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</si>
  <si>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</si>
  <si>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</si>
  <si>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</si>
  <si>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</si>
  <si>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</si>
  <si>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</si>
  <si>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</si>
  <si>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</si>
  <si>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</si>
  <si>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</si>
  <si>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</si>
  <si>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</si>
  <si>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</si>
  <si>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</si>
  <si>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</si>
  <si>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</si>
  <si>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</si>
  <si>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</si>
  <si>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</si>
  <si>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</si>
  <si>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</si>
  <si>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</si>
  <si>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</si>
  <si>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</si>
  <si>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</si>
  <si>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</si>
  <si>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</si>
  <si>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</si>
  <si>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</si>
  <si>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</si>
  <si>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</si>
  <si>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</si>
  <si>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</si>
  <si>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</si>
  <si>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</si>
  <si>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</si>
  <si>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</si>
  <si>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</si>
  <si>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</si>
  <si>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</si>
  <si>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</si>
  <si>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</si>
  <si>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</si>
  <si>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</si>
  <si>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</si>
  <si>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</si>
  <si>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</si>
  <si>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</si>
  <si>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</si>
  <si>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</si>
  <si>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</si>
  <si>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</si>
  <si>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</si>
  <si>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</si>
  <si>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</si>
  <si>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</si>
  <si>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</si>
  <si>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</si>
  <si>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</si>
  <si>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</si>
  <si>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</si>
  <si>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</si>
  <si>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</si>
  <si>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</si>
  <si>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</si>
  <si>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</si>
  <si>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</si>
  <si>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</si>
  <si>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</si>
  <si>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</si>
  <si>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</si>
  <si>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</si>
  <si>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</si>
  <si>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</si>
  <si>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</si>
  <si>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</si>
  <si>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</si>
  <si>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</si>
  <si>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</si>
  <si>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</si>
  <si>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</si>
  <si>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</si>
  <si>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</si>
  <si>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</si>
  <si>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</si>
  <si>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</si>
  <si>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</si>
  <si>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</si>
  <si>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</si>
  <si>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</si>
  <si>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</si>
  <si>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</si>
  <si>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</si>
  <si>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</si>
  <si>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</si>
  <si>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</si>
  <si>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</si>
  <si>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</si>
  <si>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</si>
  <si>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</si>
  <si>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</si>
  <si>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</si>
  <si>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</si>
  <si>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</si>
  <si>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</si>
  <si>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</si>
  <si>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</si>
  <si>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</si>
  <si>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</si>
  <si>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</si>
  <si>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</si>
  <si>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</si>
  <si>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</si>
  <si>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</si>
  <si>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</si>
  <si>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</si>
  <si>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</si>
  <si>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</si>
  <si>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</si>
  <si>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</si>
  <si>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</si>
  <si>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</si>
  <si>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</si>
  <si>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</si>
  <si>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</si>
  <si>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</si>
  <si>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</si>
  <si>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</si>
  <si>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</si>
  <si>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</si>
  <si>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</si>
  <si>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</si>
  <si>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</si>
  <si>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</si>
  <si>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</si>
  <si>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</si>
  <si>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</si>
  <si>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</si>
  <si>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</si>
  <si>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</si>
  <si>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</si>
  <si>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</si>
  <si>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</si>
  <si>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</si>
  <si>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</si>
  <si>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</si>
  <si>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</si>
  <si>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</si>
  <si>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</si>
  <si>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</si>
  <si>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</si>
  <si>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</si>
  <si>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</si>
  <si>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</si>
  <si>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</si>
  <si>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</si>
  <si>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</si>
  <si>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</si>
  <si>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</si>
  <si>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</si>
  <si>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</si>
  <si>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</si>
  <si>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</si>
  <si>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</si>
  <si>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</si>
  <si>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</si>
  <si>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</si>
  <si>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</si>
  <si>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</si>
  <si>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</si>
  <si>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</si>
  <si>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</si>
  <si>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</si>
  <si>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</si>
  <si>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</si>
  <si>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</si>
  <si>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</si>
  <si>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</si>
  <si>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</si>
  <si>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</si>
  <si>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</si>
  <si>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</si>
  <si>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</si>
  <si>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</si>
  <si>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</si>
  <si>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</si>
  <si>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</si>
  <si>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</si>
  <si>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</si>
  <si>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</si>
  <si>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</si>
  <si>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</si>
  <si>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</si>
  <si>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</si>
  <si>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</si>
  <si>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</si>
  <si>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</si>
  <si>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</si>
  <si>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</si>
  <si>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</si>
  <si>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</si>
  <si>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</si>
  <si>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</si>
  <si>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</si>
  <si>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</si>
  <si>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</si>
  <si>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</si>
  <si>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</si>
  <si>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</si>
  <si>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</si>
  <si>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</si>
  <si>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</si>
  <si>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</si>
  <si>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</si>
  <si>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</si>
  <si>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</si>
  <si>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</si>
  <si>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</si>
  <si>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</si>
  <si>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</si>
  <si>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</si>
  <si>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</si>
  <si>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</si>
  <si>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</si>
  <si>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</si>
  <si>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</si>
  <si>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</si>
  <si>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</si>
  <si>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</si>
  <si>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</si>
  <si>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</si>
  <si>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</si>
  <si>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</si>
  <si>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</si>
  <si>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</si>
  <si>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</si>
  <si>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</si>
  <si>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</si>
  <si>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</si>
  <si>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</si>
  <si>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</si>
  <si>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</si>
  <si>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</si>
  <si>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</si>
  <si>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</si>
  <si>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</si>
  <si>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</si>
  <si>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</si>
  <si>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</si>
  <si>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</si>
  <si>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</si>
  <si>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</si>
  <si>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</si>
  <si>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</si>
  <si>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</si>
  <si>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</si>
  <si>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</si>
  <si>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</si>
  <si>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</si>
  <si>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</si>
  <si>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</si>
  <si>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</si>
  <si>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</si>
  <si>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</si>
  <si>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</si>
  <si>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</si>
  <si>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</si>
  <si>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</si>
  <si>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</si>
  <si>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</si>
  <si>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</si>
  <si>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</si>
  <si>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</si>
  <si>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</si>
  <si>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</si>
  <si>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</si>
  <si>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</si>
  <si>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</si>
  <si>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</si>
  <si>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</si>
  <si>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</si>
  <si>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</si>
  <si>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</si>
  <si>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</si>
  <si>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</si>
  <si>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</si>
  <si>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</si>
  <si>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</si>
  <si>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</si>
  <si>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</si>
  <si>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</si>
  <si>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</si>
  <si>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</si>
  <si>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</si>
  <si>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</si>
  <si>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</si>
  <si>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</si>
  <si>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</si>
  <si>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</si>
  <si>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</si>
  <si>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</si>
  <si>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</si>
  <si>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</si>
  <si>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</si>
  <si>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</si>
  <si>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</si>
  <si>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</si>
  <si>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</si>
  <si>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</si>
  <si>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</si>
  <si>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</si>
  <si>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</si>
  <si>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</si>
  <si>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</si>
  <si>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</si>
  <si>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</si>
  <si>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</si>
  <si>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</si>
  <si>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</si>
  <si>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</si>
  <si>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</si>
  <si>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</si>
  <si>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</si>
  <si>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</si>
  <si>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</si>
  <si>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</si>
  <si>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</si>
  <si>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</si>
  <si>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</si>
  <si>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</si>
  <si>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</si>
  <si>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</si>
  <si>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</si>
  <si>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</si>
  <si>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</si>
  <si>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</si>
  <si>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</si>
  <si>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</si>
  <si>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</si>
  <si>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</si>
  <si>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</si>
  <si>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</si>
  <si>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</si>
  <si>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</si>
  <si>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</si>
  <si>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</si>
  <si>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</si>
  <si>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</si>
  <si>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</si>
  <si>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</si>
  <si>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</si>
  <si>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</si>
  <si>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</si>
  <si>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</si>
  <si>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</si>
  <si>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</si>
  <si>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</si>
  <si>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</si>
  <si>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</si>
  <si>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</si>
  <si>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</si>
  <si>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</si>
  <si>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</si>
  <si>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</si>
  <si>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</si>
  <si>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</si>
  <si>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</si>
  <si>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</si>
  <si>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</si>
  <si>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</si>
  <si>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</si>
  <si>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</si>
  <si>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</si>
  <si>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</si>
  <si>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</si>
  <si>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</si>
  <si>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</si>
  <si>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</si>
  <si>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</si>
  <si>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</si>
  <si>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</si>
  <si>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</si>
  <si>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</si>
  <si>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</si>
  <si>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</si>
  <si>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</si>
  <si>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</si>
  <si>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</si>
  <si>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</si>
  <si>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</si>
  <si>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</si>
  <si>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</si>
  <si>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</si>
  <si>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</si>
  <si>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</si>
  <si>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</si>
  <si>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</si>
  <si>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</si>
  <si>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</si>
  <si>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</si>
  <si>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</si>
  <si>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</si>
  <si>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</si>
  <si>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</si>
  <si>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</si>
  <si>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</si>
  <si>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</si>
  <si>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</si>
  <si>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</si>
  <si>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</si>
  <si>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</si>
  <si>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</si>
  <si>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</si>
  <si>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</si>
  <si>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</si>
  <si>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</si>
  <si>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</si>
  <si>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</si>
  <si>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</si>
  <si>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</si>
  <si>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</si>
  <si>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</si>
  <si>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</si>
  <si>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</si>
  <si>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</si>
  <si>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</si>
  <si>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</si>
  <si>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</si>
  <si>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</si>
  <si>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</si>
  <si>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</si>
  <si>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</si>
  <si>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</si>
  <si>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</si>
  <si>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</si>
  <si>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</si>
  <si>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</si>
  <si>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</si>
  <si>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</si>
  <si>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</si>
  <si>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</si>
  <si>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</si>
  <si>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</si>
  <si>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</si>
  <si>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</si>
  <si>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</si>
  <si>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</si>
  <si>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</si>
  <si>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</si>
  <si>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</si>
  <si>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</si>
  <si>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</si>
  <si>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</si>
  <si>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</si>
  <si>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</si>
  <si>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</si>
  <si>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</si>
  <si>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</si>
  <si>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</si>
  <si>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</si>
  <si>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</si>
  <si>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</si>
  <si>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</si>
  <si>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</si>
  <si>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</si>
  <si>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</si>
  <si>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</si>
  <si>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</si>
  <si>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</si>
  <si>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</si>
  <si>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</si>
  <si>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</si>
  <si>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</si>
  <si>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</si>
  <si>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</si>
  <si>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</si>
  <si>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</si>
  <si>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</si>
  <si>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</si>
  <si>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</si>
  <si>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</si>
  <si>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</si>
  <si>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</si>
  <si>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</si>
  <si>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</si>
  <si>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</si>
  <si>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</si>
  <si>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</si>
  <si>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</si>
  <si>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</si>
  <si>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</si>
  <si>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</si>
  <si>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</si>
  <si>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</si>
  <si>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</si>
  <si>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</si>
  <si>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</si>
  <si>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</si>
  <si>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</si>
  <si>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</si>
  <si>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</si>
  <si>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</si>
  <si>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</si>
  <si>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</si>
  <si>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</si>
  <si>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</si>
  <si>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</si>
  <si>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</si>
  <si>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</si>
  <si>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</si>
  <si>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</si>
  <si>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</si>
  <si>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</si>
  <si>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</si>
  <si>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</si>
  <si>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</si>
  <si>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</si>
  <si>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</si>
  <si>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</si>
  <si>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</si>
  <si>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</si>
  <si>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</si>
  <si>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</si>
  <si>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</si>
  <si>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</si>
  <si>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</si>
  <si>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</si>
  <si>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</si>
  <si>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</si>
  <si>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</si>
  <si>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</si>
  <si>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</si>
  <si>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</si>
  <si>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</si>
  <si>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</si>
  <si>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</si>
  <si>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</si>
  <si>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</si>
  <si>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</si>
  <si>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</si>
  <si>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</si>
  <si>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</si>
  <si>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</si>
  <si>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</si>
  <si>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</si>
  <si>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</si>
  <si>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</si>
  <si>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</si>
  <si>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</si>
  <si>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</si>
  <si>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</si>
  <si>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</si>
  <si>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</si>
  <si>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</si>
  <si>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</si>
  <si>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</si>
  <si>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</si>
  <si>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</si>
  <si>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</si>
  <si>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</si>
  <si>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</si>
  <si>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</si>
  <si>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</si>
  <si>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</si>
  <si>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</si>
  <si>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</si>
  <si>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</si>
  <si>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</si>
  <si>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</si>
  <si>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</si>
  <si>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</si>
  <si>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</si>
  <si>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</si>
  <si>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</si>
  <si>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</si>
  <si>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</si>
  <si>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</si>
  <si>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</si>
  <si>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</si>
  <si>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</si>
  <si>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</si>
  <si>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</si>
  <si>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</si>
  <si>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</si>
  <si>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</si>
  <si>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</si>
  <si>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</si>
  <si>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</si>
  <si>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</si>
  <si>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</si>
  <si>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</si>
  <si>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</si>
  <si>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</si>
  <si>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</si>
  <si>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</si>
  <si>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</si>
  <si>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</si>
  <si>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</si>
  <si>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</si>
  <si>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</si>
  <si>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</si>
  <si>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</si>
  <si>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</si>
  <si>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</si>
  <si>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</si>
  <si>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</si>
  <si>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</si>
  <si>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</si>
  <si>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</si>
  <si>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</si>
  <si>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</si>
  <si>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</si>
  <si>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</si>
  <si>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</si>
  <si>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</si>
  <si>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</si>
  <si>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</si>
  <si>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</si>
  <si>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</si>
  <si>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</si>
  <si>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</si>
  <si>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</si>
  <si>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</si>
  <si>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</si>
  <si>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</si>
  <si>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</si>
  <si>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</si>
  <si>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</si>
  <si>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</si>
  <si>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</si>
  <si>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</si>
  <si>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</si>
  <si>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</si>
  <si>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</si>
  <si>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</si>
  <si>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</si>
  <si>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</si>
  <si>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</si>
  <si>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</si>
  <si>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</si>
  <si>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</si>
  <si>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</si>
  <si>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</si>
  <si>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</si>
  <si>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</si>
  <si>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</si>
  <si>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</si>
  <si>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</si>
  <si>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</si>
  <si>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</si>
  <si>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</si>
  <si>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</si>
  <si>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</si>
  <si>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</si>
  <si>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</si>
  <si>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</si>
  <si>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</si>
  <si>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</si>
  <si>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</si>
  <si>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</si>
  <si>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</si>
  <si>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</si>
  <si>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</si>
  <si>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</si>
  <si>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</si>
  <si>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</si>
  <si>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</si>
  <si>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</si>
  <si>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</si>
  <si>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</si>
  <si>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</si>
  <si>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</si>
  <si>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</si>
  <si>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</si>
  <si>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</si>
  <si>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</si>
  <si>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</si>
  <si>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</si>
  <si>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</si>
  <si>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</si>
  <si>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</si>
  <si>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</si>
  <si>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</si>
  <si>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</si>
  <si>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</si>
  <si>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</si>
  <si>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</si>
  <si>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</si>
  <si>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</si>
  <si>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</si>
  <si>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</si>
  <si>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</si>
  <si>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</si>
  <si>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</si>
  <si>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</si>
  <si>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</si>
  <si>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</si>
  <si>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</si>
  <si>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</si>
  <si>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</si>
  <si>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</si>
  <si>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</si>
  <si>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</si>
  <si>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</si>
  <si>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</si>
  <si>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</si>
  <si>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</si>
  <si>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</si>
  <si>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</si>
  <si>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</si>
  <si>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</si>
  <si>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</si>
  <si>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</si>
  <si>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</si>
  <si>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</si>
  <si>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</si>
  <si>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</si>
  <si>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</si>
  <si>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</si>
  <si>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</si>
  <si>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</si>
  <si>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</si>
  <si>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</si>
  <si>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</si>
  <si>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</si>
  <si>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</si>
  <si>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</si>
  <si>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</si>
  <si>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</si>
  <si>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</si>
  <si>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</si>
  <si>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</si>
  <si>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</si>
  <si>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</si>
  <si>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</si>
  <si>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</si>
  <si>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</si>
  <si>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</si>
  <si>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</si>
  <si>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</si>
  <si>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</si>
  <si>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</si>
  <si>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</si>
  <si>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</si>
  <si>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</si>
  <si>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</si>
  <si>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</si>
  <si>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</si>
  <si>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</si>
  <si>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</si>
  <si>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</si>
  <si>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</si>
  <si>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</si>
  <si>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</si>
  <si>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</si>
  <si>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</si>
  <si>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</si>
  <si>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</si>
  <si>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</si>
  <si>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</si>
  <si>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</si>
  <si>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</si>
  <si>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</si>
  <si>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</si>
  <si>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</si>
  <si>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</si>
  <si>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</si>
  <si>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</si>
  <si>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</si>
  <si>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</si>
  <si>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</si>
  <si>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</si>
  <si>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</si>
  <si>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</si>
  <si>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</si>
  <si>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</si>
  <si>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</si>
  <si>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</si>
  <si>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</si>
  <si>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</si>
  <si>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</si>
  <si>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</si>
  <si>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</si>
  <si>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</si>
  <si>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</si>
  <si>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</si>
  <si>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</si>
  <si>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</si>
  <si>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</si>
  <si>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</si>
  <si>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</si>
  <si>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</si>
  <si>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</si>
  <si>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</si>
  <si>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</si>
  <si>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</si>
  <si>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</si>
  <si>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</si>
  <si>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</si>
  <si>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</si>
  <si>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</si>
  <si>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</si>
  <si>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</si>
  <si>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</si>
  <si>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</si>
  <si>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</si>
  <si>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</si>
  <si>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</si>
  <si>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</si>
  <si>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</si>
  <si>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</si>
  <si>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</si>
  <si>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</si>
  <si>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</si>
  <si>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</si>
  <si>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</si>
  <si>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</si>
  <si>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</si>
  <si>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</si>
  <si>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</si>
  <si>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</si>
  <si>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</si>
  <si>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</si>
  <si>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</si>
  <si>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</si>
  <si>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</si>
  <si>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</si>
  <si>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</si>
  <si>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</si>
  <si>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</si>
  <si>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</si>
  <si>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</si>
  <si>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</si>
  <si>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</si>
  <si>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</si>
  <si>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</si>
  <si>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</si>
  <si>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</si>
  <si>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</si>
  <si>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</si>
  <si>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</si>
  <si>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</si>
  <si>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</si>
  <si>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</si>
  <si>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</si>
  <si>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</si>
  <si>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</si>
  <si>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</si>
  <si>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</si>
  <si>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</si>
  <si>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</si>
  <si>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</si>
  <si>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</si>
  <si>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</si>
  <si>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</si>
  <si>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</si>
  <si>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</si>
  <si>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</si>
  <si>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</si>
  <si>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</si>
  <si>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</si>
  <si>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</si>
  <si>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</si>
  <si>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</si>
  <si>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</si>
  <si>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</si>
  <si>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</si>
  <si>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</si>
  <si>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</si>
  <si>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</si>
  <si>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</si>
  <si>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</si>
  <si>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</si>
  <si>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</si>
  <si>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</si>
  <si>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</si>
  <si>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</si>
  <si>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</si>
  <si>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</si>
  <si>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</si>
  <si>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</si>
  <si>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</si>
  <si>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</si>
  <si>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</si>
  <si>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</si>
  <si>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</si>
  <si>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</si>
  <si>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</si>
  <si>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</si>
  <si>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</si>
  <si>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</si>
  <si>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</si>
  <si>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</si>
  <si>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</si>
  <si>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</si>
  <si>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</si>
  <si>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</si>
  <si>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</si>
  <si>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</si>
  <si>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</si>
  <si>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</si>
  <si>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</si>
  <si>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</si>
  <si>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</si>
  <si>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</si>
  <si>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</si>
  <si>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</si>
  <si>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</si>
  <si>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</si>
  <si>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</si>
  <si>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</si>
  <si>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</si>
  <si>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</si>
  <si>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</si>
  <si>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</si>
  <si>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</si>
  <si>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</si>
  <si>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</si>
  <si>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</si>
  <si>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</si>
  <si>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</si>
  <si>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</si>
  <si>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</si>
  <si>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</si>
  <si>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</si>
  <si>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</si>
  <si>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</si>
  <si>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</si>
  <si>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</si>
  <si>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</si>
  <si>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</si>
  <si>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</si>
  <si>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</si>
  <si>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</si>
  <si>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</si>
  <si>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</si>
  <si>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</si>
  <si>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</si>
  <si>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</si>
  <si>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</si>
  <si>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</si>
  <si>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</si>
  <si>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</si>
  <si>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</si>
  <si>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</si>
  <si>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</si>
  <si>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</si>
  <si>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</si>
  <si>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</si>
  <si>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</si>
  <si>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</si>
  <si>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</si>
  <si>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</si>
  <si>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</si>
  <si>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</si>
  <si>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</si>
  <si>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</si>
  <si>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</si>
  <si>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</si>
  <si>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</si>
  <si>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</si>
  <si>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</si>
  <si>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</si>
  <si>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</si>
  <si>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</si>
  <si>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</si>
  <si>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</si>
  <si>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</si>
  <si>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</si>
  <si>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</si>
  <si>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</si>
  <si>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</si>
  <si>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</si>
  <si>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</si>
  <si>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</si>
  <si>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</si>
  <si>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</si>
  <si>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</si>
  <si>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</si>
  <si>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</si>
  <si>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</si>
  <si>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</si>
  <si>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</si>
  <si>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</si>
  <si>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</si>
  <si>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</si>
  <si>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</si>
  <si>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</si>
  <si>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</si>
  <si>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</si>
  <si>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</si>
  <si>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</si>
  <si>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</si>
  <si>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</si>
  <si>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</si>
  <si>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</si>
  <si>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</si>
  <si>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</si>
  <si>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</si>
  <si>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</si>
  <si>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</si>
  <si>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</si>
  <si>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</si>
  <si>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</si>
  <si>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</si>
  <si>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</si>
  <si>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</si>
  <si>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</si>
  <si>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</si>
  <si>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</si>
  <si>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</si>
  <si>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</si>
  <si>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</si>
  <si>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</si>
  <si>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</si>
  <si>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</si>
  <si>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</si>
  <si>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</si>
  <si>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</si>
  <si>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</si>
  <si>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</si>
  <si>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</si>
  <si>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</si>
  <si>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</si>
  <si>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</si>
  <si>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</si>
  <si>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</si>
  <si>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</si>
  <si>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</si>
  <si>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</si>
  <si>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</si>
  <si>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</si>
  <si>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</si>
  <si>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</si>
  <si>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</si>
  <si>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</si>
  <si>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</si>
  <si>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</si>
  <si>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</si>
  <si>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</si>
  <si>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</si>
  <si>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</si>
  <si>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</si>
  <si>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</si>
  <si>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</si>
  <si>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</si>
  <si>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</si>
  <si>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</si>
  <si>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</si>
  <si>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</si>
  <si>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</si>
  <si>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</si>
  <si>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</si>
  <si>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</si>
  <si>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</si>
  <si>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</si>
  <si>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</si>
  <si>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</si>
  <si>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</si>
  <si>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</si>
  <si>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</si>
  <si>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</si>
  <si>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</si>
  <si>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</si>
  <si>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</si>
  <si>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</si>
  <si>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</si>
  <si>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</si>
  <si>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</si>
  <si>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</si>
  <si>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</si>
  <si>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</si>
  <si>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</si>
  <si>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</si>
  <si>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</si>
  <si>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</si>
  <si>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</si>
  <si>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</si>
  <si>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</si>
  <si>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</si>
  <si>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</si>
  <si>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</si>
  <si>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</si>
  <si>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</si>
  <si>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</si>
  <si>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</si>
  <si>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</si>
  <si>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</si>
  <si>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</si>
  <si>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</si>
  <si>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</si>
  <si>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</si>
  <si>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</si>
  <si>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</si>
  <si>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</si>
  <si>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</si>
  <si>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</si>
  <si>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</si>
  <si>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</si>
  <si>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</si>
  <si>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</si>
  <si>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</si>
  <si>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</si>
  <si>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</si>
  <si>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</si>
  <si>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</si>
  <si>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</si>
  <si>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</si>
  <si>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</si>
  <si>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</si>
  <si>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</si>
  <si>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</si>
  <si>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</si>
  <si>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</si>
  <si>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</si>
  <si>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</si>
  <si>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</si>
  <si>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</si>
  <si>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</si>
  <si>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</si>
  <si>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</si>
  <si>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</si>
  <si>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</si>
  <si>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</si>
  <si>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</si>
  <si>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</si>
  <si>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</si>
  <si>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</si>
  <si>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</si>
  <si>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</si>
  <si>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</si>
  <si>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</si>
  <si>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</si>
  <si>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</si>
  <si>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</si>
  <si>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</si>
  <si>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</si>
  <si>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</si>
  <si>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</si>
  <si>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</si>
  <si>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</si>
  <si>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</si>
  <si>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</si>
  <si>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</si>
  <si>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</si>
  <si>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</si>
  <si>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</si>
  <si>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</si>
  <si>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</si>
  <si>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</si>
  <si>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</si>
  <si>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</si>
  <si>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</si>
  <si>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</si>
  <si>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</si>
  <si>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</si>
  <si>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</si>
  <si>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</si>
  <si>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</si>
  <si>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</si>
  <si>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</si>
  <si>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</si>
  <si>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</si>
  <si>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</si>
  <si>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</si>
  <si>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</si>
  <si>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</si>
  <si>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</si>
  <si>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</si>
  <si>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</si>
  <si>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</si>
  <si>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</si>
  <si>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</si>
  <si>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</si>
  <si>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</si>
  <si>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</si>
  <si>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</si>
  <si>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</si>
  <si>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</si>
  <si>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</si>
  <si>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</si>
  <si>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</si>
  <si>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</si>
  <si>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</si>
  <si>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</si>
  <si>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</si>
  <si>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</si>
  <si>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</si>
  <si>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</si>
  <si>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</si>
  <si>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</si>
  <si>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</si>
  <si>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</si>
  <si>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</si>
  <si>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</si>
  <si>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</si>
  <si>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</si>
  <si>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</si>
  <si>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</si>
  <si>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</si>
  <si>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</si>
  <si>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</si>
  <si>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</si>
  <si>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</si>
  <si>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</si>
  <si>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</si>
  <si>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</si>
  <si>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</si>
  <si>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</si>
  <si>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</si>
  <si>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</si>
  <si>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</si>
  <si>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</si>
  <si>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</si>
  <si>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</si>
  <si>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</si>
  <si>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</si>
  <si>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</si>
  <si>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</si>
  <si>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</si>
  <si>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</si>
  <si>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</si>
  <si>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</si>
  <si>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</si>
  <si>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</si>
  <si>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</si>
  <si>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</si>
  <si>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</si>
  <si>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</si>
  <si>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</si>
  <si>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</si>
  <si>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</si>
  <si>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</si>
  <si>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</si>
  <si>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</si>
  <si>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</si>
  <si>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</si>
  <si>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</si>
  <si>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</si>
  <si>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</si>
  <si>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</si>
  <si>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</si>
  <si>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</si>
  <si>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</si>
  <si>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</si>
  <si>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</si>
  <si>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</si>
  <si>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</si>
  <si>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</si>
  <si>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</si>
  <si>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</si>
  <si>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</si>
  <si>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</si>
  <si>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</si>
  <si>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</si>
  <si>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</si>
  <si>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</si>
  <si>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</si>
  <si>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</si>
  <si>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</si>
  <si>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</si>
  <si>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</si>
  <si>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</si>
  <si>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</si>
  <si>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</si>
  <si>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</si>
  <si>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</si>
  <si>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</si>
  <si>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</si>
  <si>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</si>
  <si>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</si>
  <si>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</si>
  <si>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</si>
  <si>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</si>
  <si>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</si>
  <si>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</si>
  <si>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</si>
  <si>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</si>
  <si>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</si>
  <si>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</si>
  <si>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</si>
  <si>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</si>
  <si>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</si>
  <si>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</si>
  <si>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</si>
  <si>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</si>
  <si>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</si>
  <si>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</si>
  <si>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</si>
  <si>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</si>
  <si>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</si>
  <si>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</si>
  <si>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</si>
  <si>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</si>
  <si>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</si>
  <si>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</si>
  <si>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</si>
  <si>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</si>
  <si>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</si>
  <si>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</si>
  <si>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</si>
  <si>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</si>
  <si>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</si>
  <si>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</si>
  <si>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</si>
  <si>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</si>
  <si>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</si>
  <si>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</si>
  <si>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</si>
  <si>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</si>
  <si>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</si>
  <si>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</si>
  <si>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</si>
  <si>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</si>
  <si>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</si>
  <si>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</si>
  <si>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</si>
  <si>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</si>
  <si>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</si>
  <si>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</si>
  <si>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</si>
  <si>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</si>
  <si>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</si>
  <si>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</si>
  <si>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</si>
  <si>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</si>
  <si>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</si>
  <si>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</si>
  <si>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</si>
  <si>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</si>
  <si>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</si>
  <si>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</si>
  <si>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</si>
  <si>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</si>
  <si>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</si>
  <si>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</si>
  <si>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</si>
  <si>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</si>
  <si>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</si>
  <si>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</si>
  <si>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</si>
  <si>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</si>
  <si>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</si>
  <si>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</si>
  <si>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</si>
  <si>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</si>
  <si>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</si>
  <si>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</si>
  <si>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</si>
  <si>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</si>
  <si>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</si>
  <si>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</si>
  <si>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</si>
  <si>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</si>
  <si>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</si>
  <si>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</si>
  <si>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</si>
  <si>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</si>
  <si>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</si>
  <si>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</si>
  <si>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</si>
  <si>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</si>
  <si>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</si>
  <si>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</si>
  <si>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</si>
  <si>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</si>
  <si>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</si>
  <si>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</si>
  <si>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</si>
  <si>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</si>
  <si>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</si>
  <si>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</si>
  <si>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</si>
  <si>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</si>
  <si>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</si>
  <si>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</si>
  <si>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</si>
  <si>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</si>
  <si>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</si>
  <si>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</si>
  <si>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</si>
  <si>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</si>
  <si>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</si>
  <si>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</si>
  <si>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</si>
  <si>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</si>
  <si>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</si>
  <si>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</si>
  <si>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</si>
  <si>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</si>
  <si>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</si>
  <si>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</si>
  <si>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</si>
  <si>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</si>
  <si>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</si>
  <si>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</si>
  <si>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</si>
  <si>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</si>
  <si>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</si>
  <si>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</si>
  <si>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</si>
  <si>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</si>
  <si>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</si>
  <si>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</si>
  <si>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</si>
  <si>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</si>
  <si>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</si>
  <si>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</si>
  <si>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</si>
  <si>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</si>
  <si>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</si>
  <si>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</si>
  <si>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</si>
  <si>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</si>
  <si>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</si>
  <si>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</si>
  <si>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</si>
  <si>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</si>
  <si>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</si>
  <si>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</si>
  <si>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</si>
  <si>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</si>
  <si>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</si>
  <si>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</si>
  <si>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</si>
  <si>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</si>
  <si>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</si>
  <si>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</si>
  <si>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</si>
  <si>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</si>
  <si>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</si>
  <si>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</si>
  <si>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</si>
  <si>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</si>
  <si>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</si>
  <si>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</si>
  <si>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</si>
  <si>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</si>
  <si>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</si>
  <si>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</si>
  <si>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</si>
  <si>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</si>
  <si>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</si>
  <si>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</si>
  <si>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</si>
  <si>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</si>
  <si>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</si>
  <si>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</si>
  <si>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</si>
  <si>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</si>
  <si>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</si>
  <si>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</si>
  <si>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</si>
  <si>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</si>
  <si>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</si>
  <si>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</si>
  <si>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</si>
  <si>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</si>
  <si>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</si>
  <si>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</si>
  <si>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</si>
  <si>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</si>
  <si>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</si>
  <si>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</si>
  <si>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</si>
  <si>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</si>
  <si>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</si>
  <si>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</si>
  <si>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</si>
  <si>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</si>
  <si>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</si>
  <si>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</si>
  <si>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</si>
  <si>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</si>
  <si>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</si>
  <si>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</si>
  <si>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</si>
  <si>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</si>
  <si>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</si>
  <si>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</si>
  <si>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</si>
  <si>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</si>
  <si>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</si>
  <si>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</si>
  <si>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</si>
  <si>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</si>
  <si>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</si>
  <si>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</si>
  <si>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</si>
  <si>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</si>
  <si>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</si>
  <si>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</si>
  <si>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</si>
  <si>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</si>
  <si>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</si>
  <si>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</si>
  <si>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</si>
  <si>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</si>
  <si>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</si>
  <si>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</si>
  <si>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</si>
  <si>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</si>
  <si>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</si>
  <si>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</si>
  <si>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</si>
  <si>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</si>
  <si>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</si>
  <si>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</si>
  <si>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</si>
  <si>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</si>
  <si>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</si>
  <si>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</si>
  <si>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</si>
  <si>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</si>
  <si>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</si>
  <si>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</si>
  <si>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</si>
  <si>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</si>
  <si>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</si>
  <si>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</si>
  <si>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</si>
  <si>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</si>
  <si>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</si>
  <si>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</si>
  <si>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</si>
  <si>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</si>
  <si>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</si>
  <si>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</si>
  <si>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</si>
  <si>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</si>
  <si>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</si>
  <si>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</si>
  <si>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</si>
  <si>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</si>
  <si>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</si>
  <si>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</si>
  <si>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</si>
  <si>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</si>
  <si>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</si>
  <si>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</si>
  <si>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</si>
  <si>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</si>
  <si>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</si>
  <si>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</si>
  <si>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</si>
  <si>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</si>
  <si>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</si>
  <si>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</si>
  <si>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</si>
  <si>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</si>
  <si>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</si>
  <si>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</si>
  <si>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</si>
  <si>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</si>
  <si>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</si>
  <si>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</si>
  <si>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</si>
  <si>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</si>
  <si>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</si>
  <si>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</si>
  <si>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</si>
  <si>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</si>
  <si>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</si>
  <si>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</si>
  <si>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</si>
  <si>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</si>
  <si>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</si>
  <si>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</si>
  <si>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</si>
  <si>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</si>
  <si>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</si>
  <si>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</si>
  <si>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</si>
  <si>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</si>
  <si>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</si>
  <si>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</si>
  <si>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</si>
  <si>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</si>
  <si>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</si>
  <si>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</si>
  <si>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</si>
  <si>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</si>
  <si>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</si>
  <si>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</si>
  <si>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</si>
  <si>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</si>
  <si>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</si>
  <si>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</si>
  <si>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</si>
  <si>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</si>
  <si>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</si>
  <si>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</si>
  <si>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</si>
  <si>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</si>
  <si>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</si>
  <si>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</si>
  <si>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</si>
  <si>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</si>
  <si>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</si>
  <si>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</si>
  <si>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</si>
  <si>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</si>
  <si>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</si>
  <si>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</si>
  <si>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</si>
  <si>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</si>
  <si>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</si>
  <si>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</si>
  <si>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</si>
  <si>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</si>
  <si>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</si>
  <si>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</si>
  <si>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</si>
  <si>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</si>
  <si>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</si>
  <si>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</si>
  <si>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</si>
  <si>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</si>
  <si>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</si>
  <si>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</si>
  <si>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</si>
  <si>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</si>
  <si>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</si>
  <si>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</si>
  <si>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</si>
  <si>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</si>
  <si>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</si>
  <si>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</si>
  <si>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</si>
  <si>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</si>
  <si>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</si>
  <si>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</si>
  <si>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</si>
  <si>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</si>
  <si>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</si>
  <si>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</si>
  <si>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</si>
  <si>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</si>
  <si>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</si>
  <si>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</si>
  <si>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</si>
  <si>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</si>
  <si>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</si>
  <si>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</si>
  <si>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</si>
  <si>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</si>
  <si>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</si>
  <si>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</si>
  <si>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</si>
  <si>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</si>
  <si>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</si>
  <si>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</si>
  <si>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</si>
  <si>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</si>
  <si>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</si>
  <si>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</si>
  <si>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</si>
  <si>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</si>
  <si>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</si>
  <si>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</si>
  <si>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</si>
  <si>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</si>
  <si>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</si>
  <si>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</si>
  <si>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</si>
  <si>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</si>
  <si>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</si>
  <si>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</si>
  <si>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</si>
  <si>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</si>
  <si>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</si>
  <si>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</si>
  <si>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</si>
  <si>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</si>
  <si>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</si>
  <si>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</si>
  <si>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</si>
  <si>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</si>
  <si>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</si>
  <si>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</si>
  <si>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</si>
  <si>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</si>
  <si>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</si>
  <si>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</si>
  <si>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</si>
  <si>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</si>
  <si>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</si>
  <si>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</si>
  <si>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</si>
  <si>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</si>
  <si>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</si>
  <si>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</si>
  <si>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</si>
  <si>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</si>
  <si>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</si>
  <si>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</si>
  <si>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</si>
  <si>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</si>
  <si>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</si>
  <si>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</si>
  <si>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</si>
  <si>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</si>
  <si>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</si>
  <si>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</si>
  <si>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</si>
  <si>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</si>
  <si>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</si>
  <si>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</si>
  <si>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</si>
  <si>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</si>
  <si>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</si>
  <si>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</si>
  <si>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</si>
  <si>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</si>
  <si>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</si>
  <si>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</si>
  <si>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</si>
  <si>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</si>
  <si>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</si>
  <si>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</si>
  <si>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</si>
  <si>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</si>
  <si>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</si>
  <si>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</si>
  <si>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</si>
  <si>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</si>
  <si>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</si>
  <si>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</si>
  <si>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</si>
  <si>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</si>
  <si>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</si>
  <si>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</si>
  <si>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</si>
  <si>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</si>
  <si>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</si>
  <si>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</si>
  <si>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</si>
  <si>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</si>
  <si>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</si>
  <si>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</si>
  <si>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</si>
  <si>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</si>
  <si>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</si>
  <si>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</si>
  <si>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</si>
  <si>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</si>
  <si>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</si>
  <si>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</si>
  <si>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</si>
  <si>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</si>
  <si>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</si>
  <si>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</si>
  <si>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</si>
  <si>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</si>
  <si>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</si>
  <si>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</si>
  <si>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</si>
  <si>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</si>
  <si>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</si>
  <si>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</si>
  <si>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</si>
  <si>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</si>
  <si>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</si>
  <si>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</si>
  <si>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</si>
  <si>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</si>
  <si>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</si>
  <si>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</si>
  <si>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</si>
  <si>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</si>
  <si>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</si>
  <si>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</si>
  <si>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</si>
  <si>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</si>
  <si>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</si>
  <si>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</si>
  <si>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</si>
  <si>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</si>
  <si>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</si>
  <si>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</si>
  <si>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</si>
  <si>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</si>
  <si>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</si>
  <si>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</si>
  <si>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</si>
  <si>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</si>
  <si>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</si>
  <si>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</si>
  <si>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</si>
  <si>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</si>
  <si>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</si>
  <si>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</si>
  <si>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</si>
  <si>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</si>
  <si>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</si>
  <si>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</si>
  <si>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</si>
  <si>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</si>
  <si>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</si>
  <si>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</si>
  <si>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</si>
  <si>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</si>
  <si>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</si>
  <si>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</si>
  <si>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</si>
  <si>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</si>
  <si>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</si>
  <si>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</si>
  <si>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</si>
  <si>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</si>
  <si>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</si>
  <si>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</si>
  <si>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</si>
  <si>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</si>
  <si>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</si>
  <si>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</si>
  <si>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</si>
  <si>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</si>
  <si>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</si>
  <si>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</si>
  <si>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</si>
  <si>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</si>
  <si>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</si>
  <si>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</si>
  <si>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</si>
  <si>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</si>
  <si>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</si>
  <si>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</si>
  <si>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</si>
  <si>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</si>
  <si>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</si>
  <si>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</si>
  <si>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</si>
  <si>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</si>
  <si>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</si>
  <si>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</si>
  <si>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</si>
  <si>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</si>
  <si>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</si>
  <si>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</si>
  <si>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</si>
  <si>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</si>
  <si>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</si>
  <si>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</si>
  <si>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</si>
  <si>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</si>
  <si>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</si>
  <si>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</si>
  <si>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</si>
  <si>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</si>
  <si>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</si>
  <si>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</si>
  <si>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</si>
  <si>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</si>
  <si>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</si>
  <si>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</si>
  <si>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</si>
  <si>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</si>
  <si>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</si>
  <si>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</si>
  <si>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</si>
  <si>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</si>
  <si>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</si>
  <si>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</si>
  <si>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</si>
  <si>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</si>
  <si>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</si>
  <si>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</si>
  <si>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</si>
  <si>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</si>
  <si>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</si>
  <si>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</si>
  <si>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</si>
  <si>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</si>
  <si>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</si>
  <si>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</si>
  <si>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</si>
  <si>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</si>
  <si>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</si>
  <si>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</si>
  <si>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</si>
  <si>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</si>
  <si>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</si>
  <si>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</si>
  <si>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</si>
  <si>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</si>
  <si>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</si>
  <si>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</si>
  <si>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</si>
  <si>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</si>
  <si>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</si>
  <si>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</si>
  <si>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</si>
  <si>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</si>
  <si>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</si>
  <si>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</si>
  <si>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</si>
  <si>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</si>
  <si>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</si>
  <si>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</si>
  <si>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</si>
  <si>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</si>
  <si>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</si>
  <si>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</si>
  <si>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</si>
  <si>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</si>
  <si>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</si>
  <si>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</si>
  <si>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</si>
  <si>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</si>
  <si>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</si>
  <si>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</si>
  <si>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</si>
  <si>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</si>
  <si>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</si>
  <si>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</si>
  <si>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</si>
  <si>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</si>
  <si>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</si>
  <si>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</si>
  <si>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</si>
  <si>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</si>
  <si>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</si>
  <si>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</si>
  <si>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</si>
  <si>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</si>
  <si>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</si>
  <si>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</si>
  <si>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</si>
  <si>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</si>
  <si>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</si>
  <si>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</si>
  <si>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</si>
  <si>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</si>
  <si>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</si>
  <si>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</si>
  <si>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</si>
  <si>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</si>
  <si>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</si>
  <si>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</si>
  <si>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</si>
  <si>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</si>
  <si>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</si>
  <si>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</si>
  <si>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</si>
  <si>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</si>
  <si>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</si>
  <si>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</si>
  <si>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</si>
  <si>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</si>
  <si>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</si>
  <si>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</si>
  <si>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</si>
  <si>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</si>
  <si>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</si>
  <si>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</si>
  <si>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</si>
  <si>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</si>
  <si>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</si>
  <si>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</si>
  <si>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</si>
  <si>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</si>
  <si>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</si>
  <si>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</si>
  <si>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</si>
  <si>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</si>
  <si>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</si>
  <si>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</si>
  <si>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</si>
  <si>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</si>
  <si>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</si>
  <si>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</si>
  <si>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</si>
  <si>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</si>
  <si>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</si>
  <si>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</si>
  <si>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</si>
  <si>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</si>
  <si>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</si>
  <si>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</si>
  <si>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</si>
  <si>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</si>
  <si>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</si>
  <si>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</si>
  <si>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</si>
  <si>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</si>
  <si>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</si>
  <si>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</si>
  <si>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</si>
  <si>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</si>
  <si>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</si>
  <si>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</si>
  <si>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</si>
  <si>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</si>
  <si>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</si>
  <si>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</si>
  <si>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</si>
  <si>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</si>
  <si>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</si>
  <si>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</si>
  <si>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</si>
  <si>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</si>
  <si>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</si>
  <si>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</si>
  <si>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</si>
  <si>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</si>
  <si>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</si>
  <si>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</si>
  <si>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</si>
  <si>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</si>
  <si>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</si>
  <si>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</si>
  <si>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</si>
  <si>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</si>
  <si>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</si>
  <si>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</si>
  <si>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</si>
  <si>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</si>
  <si>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</si>
  <si>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</si>
  <si>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</si>
  <si>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</si>
  <si>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</si>
  <si>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</si>
  <si>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</si>
  <si>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</si>
  <si>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</si>
  <si>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</si>
  <si>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</si>
  <si>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</si>
  <si>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</si>
  <si>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</si>
  <si>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</si>
  <si>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</si>
  <si>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</si>
  <si>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</si>
  <si>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</si>
  <si>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</si>
  <si>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</si>
  <si>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</si>
  <si>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</si>
  <si>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</si>
  <si>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</si>
  <si>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</si>
  <si>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</si>
  <si>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</si>
  <si>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</si>
  <si>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</si>
  <si>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</si>
  <si>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</si>
  <si>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</si>
  <si>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</si>
  <si>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</si>
  <si>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</si>
  <si>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</si>
  <si>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</si>
  <si>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</si>
  <si>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</si>
  <si>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</si>
  <si>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</si>
  <si>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</si>
  <si>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</si>
  <si>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</si>
  <si>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</si>
  <si>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</si>
  <si>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</si>
  <si>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</si>
  <si>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</si>
  <si>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</si>
  <si>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</si>
  <si>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</si>
  <si>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</si>
  <si>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</si>
  <si>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</si>
  <si>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</si>
  <si>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</si>
  <si>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</si>
  <si>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</si>
  <si>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</si>
  <si>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</si>
  <si>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</si>
  <si>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</si>
  <si>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</si>
  <si>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</si>
  <si>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</si>
  <si>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</si>
  <si>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</si>
  <si>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</si>
  <si>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</si>
  <si>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</si>
  <si>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</si>
  <si>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</si>
  <si>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</si>
  <si>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</si>
  <si>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</si>
  <si>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</si>
  <si>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</si>
  <si>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</si>
  <si>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</si>
  <si>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</si>
  <si>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</si>
  <si>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</si>
  <si>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</si>
  <si>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</si>
  <si>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</si>
  <si>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</si>
  <si>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</si>
  <si>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</si>
  <si>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</si>
  <si>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</si>
  <si>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</si>
  <si>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</si>
  <si>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</si>
  <si>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</si>
  <si>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</si>
  <si>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</si>
  <si>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</si>
  <si>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</si>
  <si>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</si>
  <si>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</si>
  <si>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</si>
  <si>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</si>
  <si>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</si>
  <si>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</si>
  <si>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</si>
  <si>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</si>
  <si>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</si>
  <si>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</si>
  <si>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</si>
  <si>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</si>
  <si>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</si>
  <si>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</si>
  <si>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</si>
  <si>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</si>
  <si>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</si>
  <si>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</si>
  <si>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</si>
  <si>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</si>
  <si>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</si>
  <si>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</si>
  <si>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</si>
  <si>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</si>
  <si>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</si>
  <si>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</si>
  <si>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</si>
  <si>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</si>
  <si>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</si>
  <si>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</si>
  <si>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</si>
  <si>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</si>
  <si>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</si>
  <si>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</si>
  <si>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</si>
  <si>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</si>
  <si>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</si>
  <si>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</si>
  <si>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</si>
  <si>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</si>
  <si>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</si>
  <si>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</si>
  <si>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</si>
  <si>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</si>
  <si>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</si>
  <si>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</si>
  <si>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</si>
  <si>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</si>
  <si>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</si>
  <si>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</si>
  <si>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</si>
  <si>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</si>
  <si>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</si>
  <si>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</si>
  <si>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</si>
  <si>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</si>
  <si>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</si>
  <si>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</si>
  <si>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</si>
  <si>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</si>
  <si>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</si>
  <si>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</si>
  <si>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</si>
  <si>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</si>
  <si>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</si>
  <si>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</si>
  <si>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</si>
  <si>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</si>
  <si>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</si>
  <si>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</si>
  <si>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</si>
  <si>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</si>
  <si>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</si>
  <si>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</si>
  <si>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</si>
  <si>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</si>
  <si>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</si>
  <si>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</si>
  <si>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</si>
  <si>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</si>
  <si>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</si>
  <si>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</si>
  <si>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</si>
  <si>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</si>
  <si>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</si>
  <si>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</si>
  <si>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</si>
  <si>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</si>
  <si>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</si>
  <si>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</si>
  <si>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</si>
  <si>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</si>
  <si>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</si>
  <si>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</si>
  <si>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</si>
  <si>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</si>
  <si>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</si>
  <si>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</si>
  <si>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</si>
  <si>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</si>
  <si>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</si>
  <si>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</si>
  <si>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</si>
  <si>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</si>
  <si>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</si>
  <si>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</si>
  <si>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</si>
  <si>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</si>
  <si>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</si>
  <si>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</si>
  <si>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</si>
  <si>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</si>
  <si>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</si>
  <si>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</si>
  <si>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</si>
  <si>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</si>
  <si>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</si>
  <si>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</si>
  <si>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</si>
  <si>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</si>
  <si>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</si>
  <si>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</si>
  <si>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</si>
  <si>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</si>
  <si>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</si>
  <si>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</si>
  <si>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</si>
  <si>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</si>
  <si>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</si>
  <si>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</si>
  <si>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</si>
  <si>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</si>
  <si>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</si>
  <si>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</si>
  <si>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</si>
  <si>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</si>
  <si>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</si>
  <si>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</si>
  <si>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</si>
  <si>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</si>
  <si>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</si>
  <si>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</si>
  <si>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</si>
  <si>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</si>
  <si>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</si>
  <si>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</si>
  <si>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</si>
  <si>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</si>
  <si>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</si>
  <si>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</si>
  <si>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</si>
  <si>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</si>
  <si>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</si>
  <si>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</si>
  <si>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</si>
  <si>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</si>
  <si>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</si>
  <si>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</si>
  <si>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</si>
  <si>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</si>
  <si>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</si>
  <si>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</si>
  <si>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</si>
  <si>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</si>
  <si>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</si>
  <si>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</si>
  <si>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</si>
  <si>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</si>
  <si>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</si>
  <si>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</si>
  <si>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</si>
  <si>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</si>
  <si>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</si>
  <si>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</si>
  <si>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</si>
  <si>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</si>
  <si>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</si>
  <si>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</si>
  <si>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</si>
  <si>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</si>
  <si>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</si>
  <si>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</si>
  <si>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</si>
  <si>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</si>
  <si>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</si>
  <si>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</si>
  <si>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</si>
  <si>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</si>
  <si>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</si>
  <si>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</si>
  <si>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</si>
  <si>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</si>
  <si>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</si>
  <si>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</si>
  <si>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</si>
  <si>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</si>
  <si>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</si>
  <si>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</si>
  <si>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</si>
  <si>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</si>
  <si>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</si>
  <si>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</si>
  <si>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</si>
  <si>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</si>
  <si>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</si>
  <si>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</si>
  <si>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</si>
  <si>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</si>
  <si>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</si>
  <si>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</si>
  <si>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</si>
  <si>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</si>
  <si>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</si>
  <si>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</si>
  <si>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</si>
  <si>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</si>
  <si>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</si>
  <si>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</si>
  <si>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</si>
  <si>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</si>
  <si>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</si>
  <si>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</si>
  <si>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</si>
  <si>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</si>
  <si>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</si>
  <si>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</si>
  <si>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</si>
  <si>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</si>
  <si>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</si>
  <si>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</si>
  <si>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</si>
  <si>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</si>
  <si>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</si>
  <si>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</si>
  <si>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</si>
  <si>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</si>
  <si>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</si>
  <si>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</si>
  <si>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</si>
  <si>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</si>
  <si>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</si>
  <si>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</si>
  <si>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</si>
  <si>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</si>
  <si>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</si>
  <si>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</si>
  <si>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</si>
  <si>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</si>
  <si>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</si>
  <si>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</si>
  <si>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</si>
  <si>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</si>
  <si>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</si>
  <si>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</si>
  <si>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</si>
  <si>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</si>
  <si>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</si>
  <si>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</si>
  <si>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</si>
  <si>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</si>
  <si>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</si>
  <si>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</si>
  <si>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</si>
  <si>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</si>
  <si>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</si>
  <si>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</si>
  <si>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</si>
  <si>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</si>
  <si>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</si>
  <si>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</si>
  <si>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</si>
  <si>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</si>
  <si>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</si>
  <si>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</si>
  <si>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</si>
  <si>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</si>
  <si>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</si>
  <si>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</si>
  <si>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</si>
  <si>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</si>
  <si>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</si>
  <si>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</si>
  <si>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</si>
  <si>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</si>
  <si>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</si>
  <si>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</si>
  <si>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</si>
  <si>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</si>
  <si>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</si>
  <si>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</si>
  <si>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</si>
  <si>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</si>
  <si>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</si>
  <si>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</si>
  <si>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</si>
  <si>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</si>
  <si>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</si>
  <si>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</si>
  <si>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</si>
  <si>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</si>
  <si>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</si>
  <si>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</si>
  <si>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</si>
  <si>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</si>
  <si>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</si>
  <si>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</si>
  <si>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</si>
  <si>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</si>
  <si>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</si>
  <si>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</si>
  <si>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</si>
  <si>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</si>
  <si>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</si>
  <si>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</si>
  <si>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</si>
  <si>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</si>
  <si>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</si>
  <si>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</si>
  <si>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</si>
  <si>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</si>
  <si>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</si>
  <si>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</si>
  <si>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</si>
  <si>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</si>
  <si>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</si>
  <si>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</si>
  <si>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</si>
  <si>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</si>
  <si>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</si>
  <si>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</si>
  <si>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</si>
  <si>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</si>
  <si>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</si>
  <si>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</si>
  <si>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</si>
  <si>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</si>
  <si>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</si>
  <si>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</si>
  <si>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</si>
  <si>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</si>
  <si>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</si>
  <si>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</si>
  <si>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</si>
  <si>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</si>
  <si>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</si>
  <si>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</si>
  <si>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</si>
  <si>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</si>
  <si>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</si>
  <si>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</si>
  <si>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</si>
  <si>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</si>
  <si>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</si>
  <si>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</si>
  <si>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</si>
  <si>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</si>
  <si>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</si>
  <si>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</si>
  <si>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</si>
  <si>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</si>
  <si>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</si>
  <si>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</si>
  <si>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</si>
  <si>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</si>
  <si>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</si>
  <si>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</si>
  <si>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</si>
  <si>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</si>
  <si>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</si>
  <si>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</si>
  <si>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</si>
  <si>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</si>
  <si>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</si>
  <si>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</si>
  <si>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</si>
  <si>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</si>
  <si>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</si>
  <si>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</si>
  <si>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</si>
  <si>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</si>
  <si>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</si>
  <si>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</si>
  <si>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</si>
  <si>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</si>
  <si>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</si>
  <si>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</si>
  <si>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</si>
  <si>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</si>
  <si>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</si>
  <si>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</si>
  <si>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</si>
  <si>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</si>
  <si>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</si>
  <si>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</si>
  <si>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</si>
  <si>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</si>
  <si>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</si>
  <si>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</si>
  <si>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</si>
  <si>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</si>
  <si>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</si>
  <si>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</si>
  <si>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</si>
  <si>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</si>
  <si>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</si>
  <si>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</si>
  <si>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</si>
  <si>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</si>
  <si>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</si>
  <si>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</si>
  <si>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</si>
  <si>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</si>
  <si>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</si>
  <si>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</si>
  <si>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</si>
  <si>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</si>
  <si>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</si>
  <si>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</si>
  <si>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</si>
  <si>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</si>
  <si>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</si>
  <si>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</si>
  <si>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</si>
  <si>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</si>
  <si>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</si>
  <si>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</si>
  <si>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</si>
  <si>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</si>
  <si>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</si>
  <si>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</si>
  <si>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</si>
  <si>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</si>
  <si>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</si>
  <si>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</si>
  <si>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</si>
  <si>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</si>
  <si>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</si>
  <si>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</si>
  <si>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</si>
  <si>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</si>
  <si>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</si>
  <si>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</si>
  <si>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</si>
  <si>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</si>
  <si>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</si>
  <si>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</si>
  <si>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</si>
  <si>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</si>
  <si>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</si>
  <si>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</si>
  <si>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</si>
  <si>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</si>
  <si>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</si>
  <si>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</si>
  <si>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</si>
  <si>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</si>
  <si>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</si>
  <si>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</si>
  <si>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</si>
  <si>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</si>
  <si>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</si>
  <si>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</si>
  <si>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</si>
  <si>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</si>
  <si>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</si>
  <si>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</si>
  <si>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</si>
  <si>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</si>
  <si>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</si>
  <si>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</si>
  <si>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</si>
  <si>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</si>
  <si>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</si>
  <si>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</si>
  <si>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</si>
  <si>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</si>
  <si>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</si>
  <si>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</si>
  <si>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</si>
  <si>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</si>
  <si>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</si>
  <si>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</si>
  <si>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</si>
  <si>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</si>
  <si>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</si>
  <si>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</si>
  <si>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</si>
  <si>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</si>
  <si>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</si>
  <si>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</si>
  <si>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</si>
  <si>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</si>
  <si>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</si>
  <si>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</si>
  <si>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</si>
  <si>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</si>
  <si>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</si>
  <si>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</si>
  <si>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</si>
  <si>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</si>
  <si>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</si>
  <si>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</si>
  <si>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</si>
  <si>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</si>
  <si>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</si>
  <si>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</si>
  <si>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</si>
  <si>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</si>
  <si>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</si>
  <si>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</si>
  <si>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</si>
  <si>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</si>
  <si>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</si>
  <si>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</si>
  <si>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</si>
  <si>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</si>
  <si>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</si>
  <si>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</si>
  <si>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</si>
  <si>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</si>
  <si>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</si>
  <si>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</si>
  <si>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</si>
  <si>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</si>
  <si>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</si>
  <si>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</si>
  <si>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</si>
  <si>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</si>
  <si>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</si>
  <si>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</si>
  <si>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</si>
  <si>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</si>
  <si>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</si>
  <si>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</si>
  <si>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</si>
  <si>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</si>
  <si>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</si>
  <si>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</si>
  <si>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</si>
  <si>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</si>
  <si>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</si>
  <si>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</si>
  <si>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</si>
  <si>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</si>
  <si>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</si>
  <si>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</si>
  <si>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</si>
  <si>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</si>
  <si>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</si>
  <si>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</si>
  <si>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</si>
  <si>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</si>
  <si>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</si>
  <si>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</si>
  <si>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</si>
  <si>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</si>
  <si>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</si>
  <si>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</si>
  <si>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</si>
  <si>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</si>
  <si>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</si>
  <si>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</si>
  <si>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</si>
  <si>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</si>
  <si>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</si>
  <si>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</si>
  <si>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</si>
  <si>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</si>
  <si>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</si>
  <si>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</si>
  <si>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</si>
  <si>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</si>
  <si>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</si>
  <si>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</si>
  <si>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</si>
  <si>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</si>
  <si>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</si>
  <si>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</si>
  <si>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</si>
  <si>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</si>
  <si>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</si>
  <si>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</si>
  <si>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</si>
  <si>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</si>
  <si>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</si>
  <si>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</si>
  <si>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</si>
  <si>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</si>
  <si>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</si>
  <si>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</si>
  <si>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</si>
  <si>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</si>
  <si>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</si>
  <si>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</si>
  <si>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</si>
  <si>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</si>
  <si>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</si>
  <si>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</si>
  <si>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</si>
  <si>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</si>
  <si>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</si>
  <si>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</si>
  <si>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</si>
  <si>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</si>
  <si>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</si>
  <si>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</si>
  <si>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</si>
  <si>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</si>
  <si>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</si>
  <si>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</si>
  <si>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</si>
  <si>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</si>
  <si>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</si>
  <si>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</si>
  <si>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</si>
  <si>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</si>
  <si>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</si>
  <si>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</si>
  <si>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</si>
  <si>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</si>
  <si>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</si>
  <si>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</si>
  <si>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</si>
  <si>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</si>
  <si>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</si>
  <si>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</si>
  <si>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</si>
  <si>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</si>
  <si>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</si>
  <si>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</si>
  <si>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</si>
  <si>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</si>
  <si>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</si>
  <si>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</si>
  <si>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</si>
  <si>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</si>
  <si>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</si>
  <si>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</si>
  <si>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</si>
  <si>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</si>
  <si>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</si>
  <si>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</si>
  <si>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</si>
  <si>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</si>
  <si>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</si>
  <si>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</si>
  <si>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</si>
  <si>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</si>
  <si>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</si>
  <si>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</si>
  <si>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</si>
  <si>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</si>
  <si>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</si>
  <si>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</si>
  <si>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</si>
  <si>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</si>
  <si>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</si>
  <si>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</si>
  <si>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</si>
  <si>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</si>
  <si>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</si>
  <si>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</si>
  <si>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</si>
  <si>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</si>
  <si>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</si>
  <si>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</si>
  <si>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</si>
  <si>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</si>
  <si>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</si>
  <si>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</si>
  <si>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</si>
  <si>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</si>
  <si>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</si>
  <si>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</si>
  <si>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</si>
  <si>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</si>
  <si>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</si>
  <si>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</si>
  <si>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</si>
  <si>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</si>
  <si>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</si>
  <si>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</si>
  <si>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</si>
  <si>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</si>
  <si>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</si>
  <si>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</si>
  <si>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</si>
  <si>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</si>
  <si>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</si>
  <si>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</si>
  <si>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</si>
  <si>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</si>
  <si>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</si>
  <si>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</si>
  <si>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</si>
  <si>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</si>
  <si>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</si>
  <si>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</si>
  <si>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</si>
  <si>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</si>
  <si>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</si>
  <si>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</si>
  <si>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</si>
  <si>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</si>
  <si>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</si>
  <si>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</si>
  <si>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</si>
  <si>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</si>
  <si>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</si>
  <si>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</si>
  <si>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</si>
  <si>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</si>
  <si>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</si>
  <si>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</si>
  <si>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</si>
  <si>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</si>
  <si>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</si>
  <si>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</si>
  <si>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</si>
  <si>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</si>
  <si>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</si>
  <si>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</si>
  <si>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</si>
  <si>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</si>
  <si>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</si>
  <si>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</si>
  <si>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</si>
  <si>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</si>
  <si>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</si>
  <si>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</si>
  <si>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</si>
  <si>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</si>
  <si>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</si>
  <si>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</si>
  <si>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</si>
  <si>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</si>
  <si>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</si>
  <si>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</si>
  <si>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</si>
  <si>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</si>
  <si>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</si>
  <si>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</si>
  <si>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</si>
  <si>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</si>
  <si>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</si>
  <si>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</si>
  <si>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</si>
  <si>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</si>
  <si>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</si>
  <si>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</si>
  <si>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</si>
  <si>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</si>
  <si>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</si>
  <si>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</si>
  <si>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</si>
  <si>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</si>
  <si>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</si>
  <si>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</si>
  <si>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</si>
  <si>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</si>
  <si>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</si>
  <si>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</si>
  <si>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</si>
  <si>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</si>
  <si>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</si>
  <si>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</si>
  <si>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</si>
  <si>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</si>
  <si>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</si>
  <si>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</si>
  <si>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</si>
  <si>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</si>
  <si>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</si>
  <si>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</si>
  <si>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</si>
  <si>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</si>
  <si>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</si>
  <si>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</si>
  <si>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</si>
  <si>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</si>
  <si>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</si>
  <si>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</si>
  <si>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</si>
  <si>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</si>
  <si>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</si>
  <si>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</si>
  <si>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</si>
  <si>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</si>
  <si>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</si>
  <si>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</si>
  <si>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</si>
  <si>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</si>
  <si>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</si>
  <si>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</si>
  <si>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</si>
  <si>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</si>
  <si>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</si>
  <si>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</si>
  <si>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</si>
  <si>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</si>
  <si>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</si>
  <si>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</si>
  <si>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</si>
  <si>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</si>
  <si>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</si>
  <si>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</si>
  <si>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</si>
  <si>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</si>
  <si>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</si>
  <si>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</si>
  <si>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</si>
  <si>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</si>
  <si>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</si>
  <si>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</si>
  <si>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</si>
  <si>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</si>
  <si>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</si>
  <si>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</si>
  <si>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</si>
  <si>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</si>
  <si>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</si>
  <si>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</si>
  <si>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</si>
  <si>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</si>
  <si>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</si>
  <si>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</si>
  <si>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</si>
  <si>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</si>
  <si>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</si>
  <si>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</si>
  <si>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</si>
  <si>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</si>
  <si>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</si>
  <si>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</si>
  <si>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</si>
  <si>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</si>
  <si>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</si>
  <si>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</si>
  <si>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</si>
  <si>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</si>
  <si>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</si>
  <si>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</si>
  <si>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</si>
  <si>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</si>
  <si>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</si>
  <si>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</si>
  <si>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</si>
  <si>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</si>
  <si>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</si>
  <si>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</si>
  <si>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</si>
  <si>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</si>
  <si>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</si>
  <si>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</si>
  <si>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</si>
  <si>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</si>
  <si>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</si>
  <si>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</si>
  <si>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</si>
  <si>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</si>
  <si>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</si>
  <si>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</si>
  <si>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</si>
  <si>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</si>
  <si>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</si>
  <si>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</si>
  <si>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</si>
  <si>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</si>
  <si>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</si>
  <si>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</si>
  <si>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</si>
  <si>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</si>
  <si>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</si>
  <si>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</si>
  <si>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</si>
  <si>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</si>
  <si>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</si>
  <si>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</si>
  <si>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</si>
  <si>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</si>
  <si>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</si>
  <si>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</si>
  <si>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</si>
  <si>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</si>
  <si>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</si>
  <si>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</si>
  <si>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</si>
  <si>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</si>
  <si>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</si>
  <si>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</si>
  <si>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</si>
  <si>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</si>
  <si>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</si>
  <si>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</si>
  <si>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</si>
  <si>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</si>
  <si>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</si>
  <si>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</si>
  <si>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</si>
  <si>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</si>
  <si>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</si>
  <si>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</si>
  <si>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</si>
  <si>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</si>
  <si>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</si>
  <si>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</si>
  <si>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</si>
  <si>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</si>
  <si>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</si>
  <si>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</si>
  <si>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</si>
  <si>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</si>
  <si>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</si>
  <si>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</si>
  <si>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</si>
  <si>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</si>
  <si>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</si>
  <si>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</si>
  <si>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</si>
  <si>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</si>
  <si>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</si>
  <si>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</si>
  <si>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</si>
  <si>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</si>
  <si>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</si>
  <si>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</si>
  <si>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</si>
  <si>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</si>
  <si>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</si>
  <si>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</si>
  <si>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</si>
  <si>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</si>
  <si>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</si>
  <si>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</si>
  <si>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</si>
  <si>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</si>
  <si>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</si>
  <si>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</si>
  <si>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</si>
  <si>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</si>
  <si>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</si>
  <si>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</si>
  <si>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</si>
  <si>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</si>
  <si>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</si>
  <si>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</si>
  <si>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</si>
  <si>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</si>
  <si>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</si>
  <si>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</si>
  <si>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</si>
  <si>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</si>
  <si>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</si>
  <si>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</si>
  <si>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</si>
  <si>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</si>
  <si>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</si>
  <si>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</si>
  <si>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</si>
  <si>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</si>
  <si>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</si>
  <si>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</si>
  <si>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</si>
  <si>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</si>
  <si>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</si>
  <si>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</si>
  <si>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</si>
  <si>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</si>
  <si>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</si>
  <si>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</si>
  <si>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</si>
  <si>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</si>
  <si>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</si>
  <si>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</si>
  <si>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</si>
  <si>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</si>
  <si>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</si>
  <si>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</si>
  <si>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</si>
  <si>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</si>
  <si>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</si>
  <si>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</si>
  <si>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</si>
  <si>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</si>
  <si>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</si>
  <si>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</si>
  <si>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</si>
  <si>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</si>
  <si>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</si>
  <si>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</si>
  <si>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</si>
  <si>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</si>
  <si>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</si>
  <si>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</si>
  <si>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</si>
  <si>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</si>
  <si>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</si>
  <si>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</si>
  <si>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</si>
  <si>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</si>
  <si>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</si>
  <si>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</si>
  <si>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</si>
  <si>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</si>
  <si>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</si>
  <si>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</si>
  <si>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</si>
  <si>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</si>
  <si>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</si>
  <si>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</si>
  <si>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</si>
  <si>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</si>
  <si>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</si>
  <si>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</si>
  <si>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</si>
  <si>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</si>
  <si>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</si>
  <si>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</si>
  <si>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</si>
  <si>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</si>
  <si>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</si>
  <si>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</si>
  <si>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</si>
  <si>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</si>
  <si>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</si>
  <si>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</si>
  <si>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</si>
  <si>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</si>
  <si>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</si>
  <si>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</si>
  <si>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</si>
  <si>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</si>
  <si>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</si>
  <si>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</si>
  <si>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</si>
  <si>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</si>
  <si>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</si>
  <si>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</si>
  <si>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</si>
  <si>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</si>
  <si>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</si>
  <si>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</si>
  <si>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</si>
  <si>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</si>
  <si>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</si>
  <si>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</si>
  <si>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</si>
  <si>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</si>
  <si>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</si>
  <si>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</si>
  <si>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</si>
  <si>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</si>
  <si>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</si>
  <si>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</si>
  <si>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</si>
  <si>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</si>
  <si>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</si>
  <si>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</si>
  <si>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</si>
  <si>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</si>
  <si>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</si>
  <si>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</si>
  <si>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</si>
  <si>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</si>
  <si>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</si>
  <si>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</si>
  <si>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</si>
  <si>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</si>
  <si>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</si>
  <si>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</si>
  <si>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</si>
  <si>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</si>
  <si>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</si>
  <si>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</si>
  <si>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</si>
  <si>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</si>
  <si>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</si>
  <si>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</si>
  <si>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</si>
  <si>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</si>
  <si>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</si>
  <si>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</si>
  <si>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</si>
  <si>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</si>
  <si>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</si>
  <si>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</si>
  <si>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</si>
  <si>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</si>
  <si>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</si>
  <si>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</si>
  <si>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</si>
  <si>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</si>
  <si>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</si>
  <si>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</si>
  <si>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</si>
  <si>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</si>
  <si>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</si>
  <si>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</si>
  <si>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</si>
  <si>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</si>
  <si>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</si>
  <si>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</si>
  <si>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</si>
  <si>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</si>
  <si>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</si>
  <si>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</si>
  <si>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</si>
  <si>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</si>
  <si>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</si>
  <si>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</si>
  <si>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</si>
  <si>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</si>
  <si>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</si>
  <si>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</si>
  <si>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</si>
  <si>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</si>
  <si>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</si>
  <si>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</si>
  <si>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</si>
  <si>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</si>
  <si>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</si>
  <si>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</si>
  <si>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</si>
  <si>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</si>
  <si>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</si>
  <si>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</si>
  <si>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</si>
  <si>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</si>
  <si>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</si>
  <si>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</si>
  <si>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</si>
  <si>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</si>
  <si>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</si>
  <si>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</si>
  <si>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</si>
  <si>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</si>
  <si>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</si>
  <si>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</si>
  <si>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</si>
  <si>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</si>
  <si>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</si>
  <si>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</si>
  <si>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</si>
  <si>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</si>
  <si>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</si>
  <si>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</si>
  <si>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</si>
  <si>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</si>
  <si>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</si>
  <si>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</si>
  <si>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</si>
  <si>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</si>
  <si>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</si>
  <si>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</si>
  <si>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</si>
  <si>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</si>
  <si>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</si>
  <si>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</si>
  <si>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</si>
  <si>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</si>
  <si>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</si>
  <si>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</si>
  <si>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</si>
  <si>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</si>
  <si>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</si>
  <si>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</si>
  <si>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</si>
  <si>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</si>
  <si>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</si>
  <si>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</si>
  <si>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</si>
  <si>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</si>
  <si>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</si>
  <si>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</si>
  <si>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</si>
  <si>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</si>
  <si>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</si>
  <si>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</si>
  <si>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</si>
  <si>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</si>
  <si>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</si>
  <si>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</si>
  <si>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</si>
  <si>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</si>
  <si>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</si>
  <si>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</si>
  <si>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</si>
  <si>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</si>
  <si>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</si>
  <si>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</si>
  <si>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</si>
  <si>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</si>
  <si>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</si>
  <si>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</si>
  <si>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</si>
  <si>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</si>
  <si>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</si>
  <si>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</si>
  <si>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</si>
  <si>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</si>
  <si>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</si>
  <si>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</si>
  <si>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</si>
  <si>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</si>
  <si>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</si>
  <si>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</si>
  <si>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</si>
  <si>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</si>
  <si>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</si>
  <si>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</si>
  <si>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</si>
  <si>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</si>
  <si>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</si>
  <si>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</si>
  <si>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</si>
  <si>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</si>
  <si>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</si>
  <si>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</si>
  <si>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</si>
  <si>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</si>
  <si>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</si>
  <si>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</si>
  <si>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</si>
  <si>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</si>
  <si>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</si>
  <si>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</si>
  <si>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</si>
  <si>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</si>
  <si>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</si>
  <si>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</si>
  <si>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</si>
  <si>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</si>
  <si>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</si>
  <si>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</si>
  <si>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</si>
  <si>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</si>
  <si>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</si>
  <si>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</si>
  <si>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</si>
  <si>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</si>
  <si>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</si>
  <si>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</si>
  <si>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</si>
  <si>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</si>
  <si>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</si>
  <si>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</si>
  <si>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</si>
  <si>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</si>
  <si>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</si>
  <si>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</si>
  <si>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</si>
  <si>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</si>
  <si>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</si>
  <si>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</si>
  <si>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</si>
  <si>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</si>
  <si>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</si>
  <si>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</si>
  <si>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</si>
  <si>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</si>
  <si>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</si>
  <si>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</si>
  <si>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</si>
  <si>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</si>
  <si>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</si>
  <si>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</si>
  <si>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</si>
  <si>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</si>
  <si>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</si>
  <si>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</si>
  <si>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</si>
  <si>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</si>
  <si>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</si>
  <si>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</si>
  <si>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</si>
  <si>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</si>
  <si>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</si>
  <si>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</si>
  <si>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</si>
  <si>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</si>
  <si>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</si>
  <si>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</si>
  <si>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</si>
  <si>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</si>
  <si>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</si>
  <si>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</si>
  <si>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</si>
  <si>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</si>
  <si>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</si>
  <si>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</si>
  <si>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</si>
  <si>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</si>
  <si>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</si>
  <si>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</si>
  <si>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</si>
  <si>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</si>
  <si>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</si>
  <si>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</si>
  <si>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</si>
  <si>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</si>
  <si>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</si>
  <si>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</si>
  <si>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</si>
  <si>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</si>
  <si>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</si>
  <si>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</si>
  <si>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</si>
  <si>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</si>
  <si>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</si>
  <si>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</si>
  <si>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</si>
  <si>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</si>
  <si>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</si>
  <si>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</si>
  <si>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</si>
  <si>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</si>
  <si>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</si>
  <si>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</si>
  <si>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</si>
  <si>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</si>
  <si>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</si>
  <si>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</si>
  <si>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</si>
  <si>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</si>
  <si>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</si>
  <si>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</si>
  <si>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</si>
  <si>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</si>
  <si>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</si>
  <si>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</si>
  <si>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</si>
  <si>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</si>
  <si>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</si>
  <si>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</si>
  <si>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</si>
  <si>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</si>
  <si>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</si>
  <si>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</si>
  <si>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</si>
  <si>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</si>
  <si>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</si>
  <si>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</si>
  <si>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</si>
  <si>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</si>
  <si>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</si>
  <si>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</si>
  <si>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</si>
  <si>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</si>
  <si>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</si>
  <si>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</si>
  <si>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</si>
  <si>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</si>
  <si>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</si>
  <si>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</si>
  <si>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</si>
  <si>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</si>
  <si>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</si>
  <si>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</si>
  <si>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</si>
  <si>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</si>
  <si>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</si>
  <si>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</si>
  <si>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</si>
  <si>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</si>
  <si>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</si>
  <si>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</si>
  <si>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</si>
  <si>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</si>
  <si>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</si>
  <si>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</si>
  <si>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</si>
  <si>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</si>
  <si>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</si>
  <si>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</si>
  <si>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</si>
  <si>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</si>
  <si>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</si>
  <si>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</si>
  <si>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</si>
  <si>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</si>
  <si>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</si>
  <si>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</si>
  <si>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</si>
  <si>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</si>
  <si>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</si>
  <si>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</si>
  <si>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</si>
  <si>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</si>
  <si>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</si>
  <si>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</si>
  <si>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</si>
  <si>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</si>
  <si>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</si>
  <si>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</si>
  <si>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</si>
  <si>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</si>
  <si>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</si>
  <si>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</si>
  <si>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</si>
  <si>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</si>
  <si>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</si>
  <si>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</si>
  <si>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</si>
  <si>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</si>
  <si>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</si>
  <si>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</si>
  <si>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</si>
  <si>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</si>
  <si>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</si>
  <si>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</si>
  <si>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</si>
  <si>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</si>
  <si>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</si>
  <si>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</si>
  <si>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</si>
  <si>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</si>
  <si>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</si>
  <si>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</si>
  <si>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</si>
  <si>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</si>
  <si>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</si>
  <si>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</si>
  <si>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</si>
  <si>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</si>
  <si>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</si>
  <si>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</si>
  <si>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</si>
  <si>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</si>
  <si>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</si>
  <si>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</si>
  <si>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</si>
  <si>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</si>
  <si>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</si>
  <si>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</si>
  <si>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</si>
  <si>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</si>
  <si>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</si>
  <si>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</si>
  <si>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</si>
  <si>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</si>
  <si>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</si>
  <si>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</si>
  <si>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</si>
  <si>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</si>
  <si>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</si>
  <si>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</si>
  <si>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</si>
  <si>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</si>
  <si>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</si>
  <si>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</si>
  <si>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</si>
  <si>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</si>
  <si>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</si>
  <si>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</si>
  <si>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</si>
  <si>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</si>
  <si>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</si>
  <si>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</si>
  <si>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</si>
  <si>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</si>
  <si>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</si>
  <si>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</si>
  <si>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</si>
  <si>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</si>
  <si>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</si>
  <si>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</si>
  <si>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</si>
  <si>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</si>
  <si>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</si>
  <si>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</si>
  <si>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</si>
  <si>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</si>
  <si>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</si>
  <si>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</si>
  <si>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</si>
  <si>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</si>
  <si>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</si>
  <si>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</si>
  <si>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</si>
  <si>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</si>
  <si>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</si>
  <si>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</si>
  <si>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</si>
  <si>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</si>
  <si>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</si>
  <si>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</si>
  <si>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</si>
  <si>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</si>
  <si>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</si>
  <si>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</si>
  <si>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</si>
  <si>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</si>
  <si>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</si>
  <si>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</si>
  <si>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</si>
  <si>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</si>
  <si>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</si>
  <si>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</si>
  <si>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</si>
  <si>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</si>
  <si>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</si>
  <si>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</si>
  <si>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</si>
  <si>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</si>
  <si>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</si>
  <si>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</si>
  <si>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</si>
  <si>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</si>
  <si>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</si>
  <si>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</si>
  <si>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</si>
  <si>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</si>
  <si>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</si>
  <si>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</si>
  <si>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</si>
  <si>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</si>
  <si>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</si>
  <si>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</si>
  <si>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</si>
  <si>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</si>
  <si>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</si>
  <si>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</si>
  <si>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</si>
  <si>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</si>
  <si>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</si>
  <si>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</si>
  <si>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</si>
  <si>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</si>
  <si>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</si>
  <si>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</si>
  <si>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</si>
  <si>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</si>
  <si>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</si>
  <si>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</si>
  <si>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</si>
  <si>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</si>
  <si>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</si>
  <si>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</si>
  <si>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</si>
  <si>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</si>
  <si>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</si>
  <si>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</si>
  <si>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</si>
  <si>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</si>
  <si>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</si>
  <si>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</si>
  <si>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</si>
  <si>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</si>
  <si>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</si>
  <si>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</si>
  <si>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</si>
  <si>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</si>
  <si>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</si>
  <si>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</si>
  <si>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</si>
  <si>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</si>
  <si>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</si>
  <si>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</si>
  <si>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</si>
  <si>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</si>
  <si>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</si>
  <si>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</si>
  <si>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</si>
  <si>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</si>
  <si>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</si>
  <si>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</si>
  <si>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</si>
  <si>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</si>
  <si>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</si>
  <si>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</si>
  <si>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</si>
  <si>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</si>
  <si>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</si>
  <si>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</si>
  <si>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</si>
  <si>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</si>
  <si>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</si>
  <si>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</si>
  <si>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</si>
  <si>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</si>
  <si>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</si>
  <si>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</si>
  <si>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</si>
  <si>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</si>
  <si>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</si>
  <si>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</si>
  <si>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</si>
  <si>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</si>
  <si>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</si>
  <si>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</si>
  <si>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</si>
  <si>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</si>
  <si>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</si>
  <si>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</si>
  <si>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</si>
  <si>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</si>
  <si>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</si>
  <si>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</si>
  <si>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</si>
  <si>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</si>
  <si>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</si>
  <si>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</si>
  <si>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</si>
  <si>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</si>
  <si>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</si>
  <si>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</si>
  <si>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</si>
  <si>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</si>
  <si>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</si>
  <si>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</si>
  <si>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</si>
  <si>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</si>
  <si>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</si>
  <si>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</si>
  <si>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</si>
  <si>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</si>
  <si>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</si>
  <si>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</si>
  <si>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</si>
  <si>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</si>
  <si>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</si>
  <si>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</si>
  <si>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</si>
  <si>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</si>
  <si>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</si>
  <si>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</si>
  <si>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</si>
  <si>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</si>
  <si>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</si>
  <si>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</si>
  <si>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</si>
  <si>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</si>
  <si>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</si>
  <si>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</si>
  <si>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</si>
  <si>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</si>
  <si>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</si>
  <si>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</si>
  <si>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</si>
  <si>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</si>
  <si>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</si>
  <si>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</si>
  <si>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</si>
  <si>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</si>
  <si>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</si>
  <si>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</si>
  <si>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</si>
  <si>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</si>
  <si>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</si>
  <si>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</si>
  <si>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</si>
  <si>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</si>
  <si>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</si>
  <si>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</si>
  <si>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</si>
  <si>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</si>
  <si>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</si>
  <si>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</si>
  <si>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</si>
  <si>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</si>
  <si>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</si>
  <si>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</si>
  <si>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</si>
  <si>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</si>
  <si>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</si>
  <si>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</si>
  <si>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</si>
  <si>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</si>
  <si>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</si>
  <si>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</si>
  <si>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</si>
  <si>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</si>
  <si>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</si>
  <si>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</si>
  <si>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</si>
  <si>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</si>
  <si>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</si>
  <si>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</si>
  <si>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</si>
  <si>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</si>
  <si>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</si>
  <si>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</si>
  <si>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</si>
  <si>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</si>
  <si>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</si>
  <si>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</si>
  <si>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</si>
  <si>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</si>
  <si>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</si>
  <si>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</si>
  <si>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</si>
  <si>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</si>
  <si>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</si>
  <si>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</si>
  <si>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</si>
  <si>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</si>
  <si>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</si>
  <si>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</si>
  <si>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</si>
  <si>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</si>
  <si>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</si>
  <si>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</si>
  <si>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</si>
  <si>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</si>
  <si>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</si>
  <si>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</si>
  <si>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</si>
  <si>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</si>
  <si>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</si>
  <si>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</si>
  <si>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</si>
  <si>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</si>
  <si>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</si>
  <si>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</si>
  <si>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</si>
  <si>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</si>
  <si>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</si>
  <si>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</si>
  <si>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</si>
  <si>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</si>
  <si>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</si>
  <si>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</si>
  <si>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</si>
  <si>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</si>
  <si>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</si>
  <si>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</si>
  <si>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</si>
  <si>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</si>
  <si>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</si>
  <si>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</si>
  <si>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</si>
  <si>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</si>
  <si>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</si>
  <si>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</si>
  <si>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</si>
  <si>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</si>
  <si>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</si>
  <si>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</si>
  <si>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</si>
  <si>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</si>
  <si>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</si>
  <si>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</si>
  <si>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</si>
  <si>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</si>
  <si>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</si>
  <si>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</si>
  <si>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</si>
  <si>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</si>
  <si>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</si>
  <si>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</si>
  <si>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</si>
  <si>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</si>
  <si>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</si>
  <si>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</si>
  <si>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</si>
  <si>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</si>
  <si>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</si>
  <si>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</si>
  <si>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</si>
  <si>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</si>
  <si>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</si>
  <si>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</si>
  <si>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</si>
  <si>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</si>
  <si>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</si>
  <si>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</si>
  <si>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</si>
  <si>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</si>
  <si>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</si>
  <si>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</si>
  <si>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</si>
  <si>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</si>
  <si>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</si>
  <si>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</si>
  <si>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</si>
  <si>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</si>
  <si>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</si>
  <si>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</si>
  <si>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</si>
  <si>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</si>
  <si>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</si>
  <si>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</si>
  <si>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</si>
  <si>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</si>
  <si>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</si>
  <si>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</si>
  <si>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</si>
  <si>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</si>
  <si>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</si>
  <si>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</si>
  <si>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</si>
  <si>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</si>
  <si>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</si>
  <si>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</si>
  <si>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</si>
  <si>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</si>
  <si>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</si>
  <si>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</si>
  <si>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</si>
  <si>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</si>
  <si>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</si>
  <si>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</si>
  <si>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</si>
  <si>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</si>
  <si>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</si>
  <si>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</si>
  <si>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</si>
  <si>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</si>
  <si>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</si>
  <si>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</si>
  <si>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</si>
  <si>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</si>
  <si>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</si>
  <si>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</si>
  <si>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</si>
  <si>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</si>
  <si>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</si>
  <si>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</si>
  <si>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</si>
  <si>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</si>
  <si>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</si>
  <si>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</si>
  <si>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</si>
  <si>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</si>
  <si>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</si>
  <si>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</si>
  <si>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</si>
  <si>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</si>
  <si>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</si>
  <si>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</si>
  <si>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</si>
  <si>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</si>
  <si>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</si>
  <si>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</si>
  <si>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</si>
  <si>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</si>
  <si>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</si>
  <si>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</si>
  <si>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</si>
  <si>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</si>
  <si>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</si>
  <si>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</si>
  <si>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</si>
  <si>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</si>
  <si>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</si>
  <si>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</si>
  <si>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</si>
  <si>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</si>
  <si>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</si>
  <si>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</si>
  <si>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</si>
  <si>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</si>
  <si>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</si>
  <si>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</si>
  <si>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</si>
  <si>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</si>
  <si>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</si>
  <si>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</si>
  <si>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</si>
  <si>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</si>
  <si>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</si>
  <si>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</si>
  <si>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</si>
  <si>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</si>
  <si>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</si>
  <si>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</si>
  <si>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</si>
  <si>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</si>
  <si>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</si>
  <si>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</si>
  <si>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</si>
  <si>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</si>
  <si>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</si>
  <si>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</si>
  <si>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</si>
  <si>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</si>
  <si>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</si>
  <si>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</si>
  <si>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</si>
  <si>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</si>
  <si>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</si>
  <si>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</si>
  <si>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</si>
  <si>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</si>
  <si>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</si>
  <si>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</si>
  <si>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</si>
  <si>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</si>
  <si>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</si>
  <si>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</si>
  <si>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</si>
  <si>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</si>
  <si>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</si>
  <si>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</si>
  <si>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</si>
  <si>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</si>
  <si>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</si>
  <si>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</si>
  <si>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</si>
  <si>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</si>
  <si>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</si>
  <si>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</si>
  <si>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</si>
  <si>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</si>
  <si>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</si>
  <si>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</si>
  <si>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</si>
  <si>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</si>
  <si>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</si>
  <si>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</si>
  <si>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</si>
  <si>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</si>
  <si>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</si>
  <si>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</si>
  <si>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</si>
  <si>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</si>
  <si>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</si>
  <si>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</si>
  <si>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</si>
  <si>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</si>
  <si>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</si>
  <si>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</si>
  <si>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</si>
  <si>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</si>
  <si>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</si>
  <si>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</si>
  <si>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</si>
  <si>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</si>
  <si>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</si>
  <si>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</si>
  <si>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</si>
  <si>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</si>
  <si>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</si>
  <si>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</si>
  <si>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</si>
  <si>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</si>
  <si>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</si>
  <si>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</si>
  <si>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</si>
  <si>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</si>
  <si>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</si>
  <si>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</si>
  <si>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</si>
  <si>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</si>
  <si>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</si>
  <si>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</si>
  <si>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</si>
  <si>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</si>
  <si>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</si>
  <si>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</si>
  <si>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</si>
  <si>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</si>
  <si>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</si>
  <si>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</si>
  <si>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</si>
  <si>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</si>
  <si>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</si>
  <si>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</si>
  <si>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</si>
  <si>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</si>
  <si>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</si>
  <si>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</si>
  <si>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</si>
  <si>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</si>
  <si>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</si>
  <si>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</si>
  <si>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</si>
  <si>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</si>
  <si>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</si>
  <si>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</si>
  <si>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</si>
  <si>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</si>
  <si>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</si>
  <si>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</si>
  <si>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</si>
  <si>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</si>
  <si>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</si>
  <si>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</si>
  <si>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</si>
  <si>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</si>
  <si>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</si>
  <si>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</si>
  <si>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</si>
  <si>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</si>
  <si>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</si>
  <si>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</si>
  <si>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</si>
  <si>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</si>
  <si>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</si>
  <si>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</si>
  <si>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</si>
  <si>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</si>
  <si>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</si>
  <si>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</si>
  <si>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</si>
  <si>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</si>
  <si>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</si>
  <si>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</si>
  <si>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</si>
  <si>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</si>
  <si>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</si>
  <si>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</si>
  <si>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</si>
  <si>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</si>
  <si>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</si>
  <si>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</si>
  <si>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</si>
  <si>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</si>
  <si>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</si>
  <si>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</si>
  <si>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</si>
  <si>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</si>
  <si>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</si>
  <si>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</si>
  <si>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</si>
  <si>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</si>
  <si>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</si>
  <si>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</si>
  <si>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</si>
  <si>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</si>
  <si>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</si>
  <si>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</si>
  <si>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</si>
  <si>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</si>
  <si>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</si>
  <si>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</si>
  <si>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</si>
  <si>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</si>
  <si>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</si>
  <si>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</si>
  <si>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</si>
  <si>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</si>
  <si>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</si>
  <si>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</si>
  <si>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</si>
  <si>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</si>
  <si>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</si>
  <si>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</si>
  <si>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</si>
  <si>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</si>
  <si>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</si>
  <si>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</si>
  <si>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</si>
  <si>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</si>
  <si>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</si>
  <si>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</si>
  <si>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</si>
  <si>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</si>
  <si>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</si>
  <si>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</si>
  <si>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</si>
  <si>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</si>
  <si>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</si>
  <si>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</si>
  <si>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</si>
  <si>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</si>
  <si>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</si>
  <si>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</si>
  <si>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</si>
  <si>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</si>
  <si>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</si>
  <si>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</si>
  <si>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</si>
  <si>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</si>
  <si>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</si>
  <si>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</si>
  <si>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</si>
  <si>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</si>
  <si>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</si>
  <si>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</si>
  <si>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</si>
  <si>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</si>
  <si>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</si>
  <si>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</si>
  <si>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</si>
  <si>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</si>
  <si>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</si>
  <si>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</si>
  <si>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</si>
  <si>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</si>
  <si>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</si>
  <si>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</si>
  <si>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</si>
  <si>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</si>
  <si>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</si>
  <si>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</si>
  <si>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</si>
  <si>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</si>
  <si>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</si>
  <si>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</si>
  <si>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</si>
  <si>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</si>
  <si>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</si>
  <si>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</si>
  <si>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</si>
  <si>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</si>
  <si>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</si>
  <si>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</si>
  <si>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</si>
  <si>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</si>
  <si>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</si>
  <si>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</si>
  <si>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</si>
  <si>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</si>
  <si>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</si>
  <si>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</si>
  <si>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</si>
  <si>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</si>
  <si>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</si>
  <si>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</si>
  <si>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</si>
  <si>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</si>
  <si>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</si>
  <si>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</si>
  <si>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</si>
  <si>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</si>
  <si>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</si>
  <si>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</si>
  <si>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</si>
  <si>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</si>
  <si>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</si>
  <si>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</si>
  <si>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</si>
  <si>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</si>
  <si>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</si>
  <si>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</si>
  <si>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</si>
  <si>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</si>
  <si>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</si>
  <si>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</si>
  <si>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</si>
  <si>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</si>
  <si>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</si>
  <si>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</si>
  <si>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</si>
  <si>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</si>
  <si>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</si>
  <si>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</si>
  <si>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</si>
  <si>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</si>
  <si>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</si>
  <si>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</si>
  <si>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</si>
  <si>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</si>
  <si>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</si>
  <si>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</si>
  <si>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</si>
  <si>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</si>
  <si>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</si>
  <si>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</si>
  <si>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</si>
  <si>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</si>
  <si>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</si>
  <si>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</si>
  <si>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</si>
  <si>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</si>
  <si>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</si>
  <si>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</si>
  <si>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</si>
  <si>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</si>
  <si>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</si>
  <si>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</si>
  <si>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</si>
  <si>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</si>
  <si>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</si>
  <si>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</si>
  <si>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</si>
  <si>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</si>
  <si>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</si>
  <si>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</si>
  <si>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</si>
  <si>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</si>
  <si>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</si>
  <si>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</si>
  <si>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</si>
  <si>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</si>
  <si>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</si>
  <si>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</si>
  <si>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</si>
  <si>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</si>
  <si>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</si>
  <si>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</si>
  <si>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</si>
  <si>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</si>
  <si>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</si>
  <si>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</si>
  <si>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</si>
  <si>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</si>
  <si>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</si>
  <si>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</si>
  <si>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</si>
  <si>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</si>
  <si>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</si>
  <si>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</si>
  <si>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</si>
  <si>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</si>
  <si>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</si>
  <si>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</si>
  <si>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</si>
  <si>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</si>
  <si>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</si>
  <si>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</si>
  <si>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</si>
  <si>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</si>
  <si>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</si>
  <si>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</si>
  <si>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</si>
  <si>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</si>
  <si>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</si>
  <si>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</si>
  <si>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</si>
  <si>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</si>
  <si>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</si>
  <si>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</si>
  <si>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</si>
  <si>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</si>
  <si>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</si>
  <si>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</si>
  <si>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</si>
  <si>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</si>
  <si>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</si>
  <si>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</si>
  <si>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</si>
  <si>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</si>
  <si>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</si>
  <si>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</si>
  <si>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</si>
  <si>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</si>
  <si>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</si>
  <si>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</si>
  <si>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</si>
  <si>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</si>
  <si>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</si>
  <si>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</si>
  <si>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</si>
  <si>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</si>
  <si>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</si>
  <si>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</si>
  <si>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</si>
  <si>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</si>
  <si>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</si>
  <si>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</si>
  <si>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</si>
  <si>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</si>
  <si>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</si>
  <si>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</si>
  <si>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</si>
  <si>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</si>
  <si>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</si>
  <si>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</si>
  <si>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</si>
  <si>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</si>
  <si>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</si>
  <si>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</si>
  <si>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</si>
  <si>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</si>
  <si>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</si>
  <si>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</si>
  <si>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</si>
  <si>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</si>
  <si>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</si>
  <si>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</si>
  <si>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</si>
  <si>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</si>
  <si>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</si>
  <si>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</si>
  <si>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</si>
  <si>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</si>
  <si>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</si>
  <si>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</si>
  <si>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</si>
  <si>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</si>
  <si>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</si>
  <si>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</si>
  <si>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</si>
  <si>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</si>
  <si>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</si>
  <si>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</si>
  <si>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</si>
  <si>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</si>
  <si>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</si>
  <si>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</si>
  <si>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</si>
  <si>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</si>
  <si>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</si>
  <si>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</si>
  <si>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</si>
  <si>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</si>
  <si>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</si>
  <si>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</si>
  <si>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</si>
  <si>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</si>
  <si>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</si>
  <si>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</si>
  <si>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</si>
  <si>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</si>
  <si>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</si>
  <si>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</si>
  <si>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</si>
  <si>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</si>
  <si>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</si>
  <si>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</si>
  <si>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</si>
  <si>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</si>
  <si>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</si>
  <si>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</si>
  <si>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</si>
  <si>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</si>
  <si>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</si>
  <si>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</si>
  <si>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</si>
  <si>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</si>
  <si>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</si>
  <si>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</si>
  <si>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</si>
  <si>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</si>
  <si>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</si>
  <si>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</si>
  <si>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</si>
  <si>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</si>
  <si>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</si>
  <si>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</si>
  <si>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</si>
  <si>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</si>
  <si>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</si>
  <si>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</si>
  <si>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</si>
  <si>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</si>
  <si>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</si>
  <si>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</si>
  <si>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</si>
  <si>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</si>
  <si>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</si>
  <si>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</si>
  <si>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</si>
  <si>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</si>
  <si>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</si>
  <si>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</si>
  <si>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</si>
  <si>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</si>
  <si>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</si>
  <si>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</si>
  <si>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</si>
  <si>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</si>
  <si>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</si>
  <si>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</si>
  <si>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</si>
  <si>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</si>
  <si>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</si>
  <si>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</si>
  <si>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</si>
  <si>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</si>
  <si>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</si>
  <si>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</si>
  <si>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</si>
  <si>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</si>
  <si>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</si>
  <si>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</si>
  <si>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</si>
  <si>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</si>
  <si>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</si>
  <si>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</si>
  <si>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</si>
  <si>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</si>
  <si>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</si>
  <si>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</si>
  <si>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</si>
  <si>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</si>
  <si>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</si>
  <si>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</si>
  <si>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</si>
  <si>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</si>
  <si>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</si>
  <si>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</si>
  <si>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</si>
  <si>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</si>
  <si>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</si>
  <si>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</si>
  <si>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</si>
  <si>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</si>
  <si>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</si>
  <si>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</si>
  <si>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</si>
  <si>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</si>
  <si>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</si>
  <si>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</si>
  <si>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</si>
  <si>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</si>
  <si>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</si>
  <si>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</si>
  <si>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</si>
  <si>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</si>
  <si>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</si>
  <si>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</si>
  <si>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</si>
  <si>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</si>
  <si>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</si>
  <si>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</si>
  <si>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</si>
  <si>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</si>
  <si>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</si>
  <si>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</si>
  <si>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</si>
  <si>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</si>
  <si>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</si>
  <si>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</si>
  <si>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</si>
  <si>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</si>
  <si>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</si>
  <si>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</si>
  <si>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</si>
  <si>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</si>
  <si>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</si>
  <si>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</si>
  <si>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</si>
  <si>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</si>
  <si>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</si>
  <si>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</si>
  <si>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</si>
  <si>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</si>
  <si>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</si>
  <si>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</si>
  <si>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</si>
  <si>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</si>
  <si>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</si>
  <si>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</si>
  <si>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</si>
  <si>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</si>
  <si>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</si>
  <si>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</si>
  <si>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</si>
  <si>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</si>
  <si>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</si>
  <si>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</si>
  <si>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</si>
  <si>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</si>
  <si>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</si>
  <si>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</si>
  <si>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</si>
  <si>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</si>
  <si>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</si>
  <si>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</si>
  <si>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</si>
  <si>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</si>
  <si>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</si>
  <si>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</si>
  <si>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</si>
  <si>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</si>
  <si>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</si>
  <si>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</si>
  <si>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</si>
  <si>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</si>
  <si>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</si>
  <si>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</si>
  <si>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</si>
  <si>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</si>
  <si>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</si>
  <si>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</si>
  <si>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</si>
  <si>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</si>
  <si>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</si>
  <si>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</si>
  <si>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</si>
  <si>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</si>
  <si>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</si>
  <si>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</si>
  <si>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</si>
  <si>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</si>
  <si>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</si>
  <si>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</si>
  <si>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</si>
  <si>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</si>
  <si>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</si>
  <si>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</si>
  <si>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</si>
  <si>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</si>
  <si>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</si>
  <si>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</si>
  <si>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</si>
  <si>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</si>
  <si>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</si>
  <si>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</si>
  <si>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</si>
  <si>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</si>
  <si>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</si>
  <si>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</si>
  <si>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</si>
  <si>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</si>
  <si>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</si>
  <si>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</si>
  <si>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</si>
  <si>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</si>
  <si>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</si>
  <si>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</si>
  <si>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</si>
  <si>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</si>
  <si>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</si>
  <si>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</si>
  <si>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</si>
  <si>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</si>
  <si>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</si>
  <si>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</si>
  <si>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</si>
  <si>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</si>
  <si>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</si>
  <si>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</si>
  <si>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</si>
  <si>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</si>
  <si>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</si>
  <si>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</si>
  <si>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</si>
  <si>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</si>
  <si>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</si>
  <si>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</si>
  <si>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</si>
  <si>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</si>
  <si>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</si>
  <si>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</si>
  <si>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</si>
  <si>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</si>
  <si>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</si>
  <si>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</si>
  <si>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</si>
  <si>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</si>
  <si>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</si>
  <si>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</si>
  <si>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</si>
  <si>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</si>
  <si>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</si>
  <si>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</si>
  <si>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</si>
  <si>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</si>
  <si>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</si>
  <si>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</si>
  <si>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</si>
  <si>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</si>
  <si>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</si>
  <si>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</si>
  <si>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</si>
  <si>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</si>
  <si>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</si>
  <si>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</si>
  <si>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</si>
  <si>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</si>
  <si>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</si>
  <si>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</si>
  <si>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</si>
  <si>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</si>
  <si>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</si>
  <si>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</si>
  <si>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</si>
  <si>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</si>
  <si>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</si>
  <si>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</si>
  <si>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</si>
  <si>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</si>
  <si>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</si>
  <si>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</si>
  <si>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</si>
  <si>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</si>
  <si>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</si>
  <si>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</si>
  <si>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</si>
  <si>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</si>
  <si>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</si>
  <si>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</si>
  <si>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</si>
  <si>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</si>
  <si>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</si>
  <si>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</si>
  <si>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</si>
  <si>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</si>
  <si>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</si>
  <si>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</si>
  <si>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</si>
  <si>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</si>
  <si>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</si>
  <si>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</si>
  <si>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</si>
  <si>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</si>
  <si>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</si>
  <si>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</si>
  <si>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</si>
  <si>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</si>
  <si>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</si>
  <si>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</si>
  <si>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</si>
  <si>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</si>
  <si>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</si>
  <si>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</si>
  <si>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</si>
  <si>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</si>
  <si>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</si>
  <si>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</si>
  <si>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</si>
  <si>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</si>
  <si>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</si>
  <si>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</si>
  <si>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</si>
  <si>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</si>
  <si>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</si>
  <si>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</si>
  <si>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</si>
  <si>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</si>
  <si>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</si>
  <si>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</si>
  <si>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</si>
  <si>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</si>
  <si>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</si>
  <si>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</si>
  <si>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</si>
  <si>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</si>
  <si>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</si>
  <si>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</si>
  <si>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</si>
  <si>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</si>
  <si>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</si>
  <si>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</si>
  <si>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</si>
  <si>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</si>
  <si>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</si>
  <si>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</si>
  <si>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</si>
  <si>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</si>
  <si>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</si>
  <si>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</si>
  <si>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</si>
  <si>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</si>
  <si>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</si>
  <si>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</si>
  <si>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</si>
  <si>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</si>
  <si>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</si>
  <si>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</si>
  <si>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</si>
  <si>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</si>
  <si>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</si>
  <si>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</si>
  <si>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</si>
  <si>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</si>
  <si>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</si>
  <si>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</si>
  <si>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</si>
  <si>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</si>
  <si>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</si>
  <si>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</si>
  <si>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</si>
  <si>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</si>
  <si>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</si>
  <si>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</si>
  <si>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</si>
  <si>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</si>
  <si>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</si>
  <si>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</si>
  <si>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</si>
  <si>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</si>
  <si>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</si>
  <si>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</si>
  <si>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</si>
  <si>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</si>
  <si>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</si>
  <si>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</si>
  <si>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</si>
  <si>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</si>
  <si>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</si>
  <si>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</si>
  <si>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</si>
  <si>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</si>
  <si>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</si>
  <si>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</si>
  <si>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</si>
  <si>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</si>
  <si>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</si>
  <si>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</si>
  <si>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</si>
  <si>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</si>
  <si>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</si>
  <si>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</si>
  <si>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</si>
  <si>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</si>
  <si>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</si>
  <si>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</si>
  <si>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</si>
  <si>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</si>
  <si>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</si>
  <si>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</si>
  <si>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</si>
  <si>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</si>
  <si>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</si>
  <si>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</si>
  <si>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</si>
  <si>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</si>
  <si>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</si>
  <si>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</si>
  <si>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</si>
  <si>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</si>
  <si>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</si>
  <si>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</si>
  <si>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</si>
  <si>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</si>
  <si>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</si>
  <si>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</si>
  <si>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</si>
  <si>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</si>
  <si>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</si>
  <si>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</si>
  <si>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</si>
  <si>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</si>
  <si>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</si>
  <si>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</si>
  <si>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</si>
  <si>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</si>
  <si>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</si>
  <si>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</si>
  <si>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</si>
  <si>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</si>
  <si>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</si>
  <si>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</si>
  <si>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</si>
  <si>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</si>
  <si>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</si>
  <si>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</si>
  <si>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</si>
  <si>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</si>
  <si>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</si>
  <si>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</si>
  <si>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</si>
  <si>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</si>
  <si>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</si>
  <si>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</si>
  <si>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</si>
  <si>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</si>
  <si>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</si>
  <si>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</si>
  <si>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</si>
  <si>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</si>
  <si>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</si>
  <si>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</si>
  <si>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</si>
  <si>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</si>
  <si>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</si>
  <si>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</si>
  <si>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</si>
  <si>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</si>
  <si>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</si>
  <si>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</si>
  <si>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</si>
  <si>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</si>
  <si>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</si>
  <si>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</si>
  <si>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</si>
  <si>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</si>
  <si>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</si>
  <si>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</si>
  <si>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</si>
  <si>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</si>
  <si>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</si>
  <si>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</si>
  <si>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</si>
  <si>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</si>
  <si>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</si>
  <si>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</si>
  <si>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</si>
  <si>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</si>
  <si>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</si>
  <si>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</si>
  <si>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</si>
  <si>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</si>
  <si>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</si>
  <si>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</si>
  <si>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</si>
  <si>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</si>
  <si>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</si>
  <si>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</si>
  <si>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</si>
  <si>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</si>
  <si>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</si>
  <si>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</si>
  <si>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</si>
  <si>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</si>
  <si>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</si>
  <si>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</si>
  <si>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</si>
  <si>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</si>
  <si>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</si>
  <si>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</si>
  <si>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</si>
  <si>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</si>
  <si>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</si>
  <si>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</si>
  <si>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</si>
  <si>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</si>
  <si>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</si>
  <si>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</si>
  <si>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</si>
  <si>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</si>
  <si>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</si>
  <si>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</si>
  <si>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</si>
  <si>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</si>
  <si>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</si>
  <si>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</si>
  <si>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</si>
  <si>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</si>
  <si>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</si>
  <si>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</si>
  <si>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</si>
  <si>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</si>
  <si>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</si>
  <si>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</si>
  <si>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</si>
  <si>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</si>
  <si>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</si>
  <si>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</si>
  <si>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</si>
  <si>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</si>
  <si>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</si>
  <si>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</si>
  <si>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</si>
  <si>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</si>
  <si>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</si>
  <si>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</si>
  <si>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</si>
  <si>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</si>
  <si>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</si>
  <si>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</si>
  <si>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</si>
  <si>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</si>
  <si>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</si>
  <si>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</si>
  <si>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</si>
  <si>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</si>
  <si>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</si>
  <si>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</si>
  <si>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</si>
  <si>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</si>
  <si>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</si>
  <si>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</si>
  <si>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</si>
  <si>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</si>
  <si>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</si>
  <si>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</si>
  <si>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</si>
  <si>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</si>
  <si>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</si>
  <si>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</si>
  <si>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</si>
  <si>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</si>
  <si>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</si>
  <si>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</si>
  <si>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</si>
  <si>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</si>
  <si>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</si>
  <si>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</si>
  <si>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</si>
  <si>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</si>
  <si>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</si>
  <si>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</si>
  <si>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</si>
  <si>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</si>
  <si>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</si>
  <si>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</si>
  <si>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</si>
  <si>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</si>
  <si>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</si>
  <si>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</si>
  <si>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</si>
  <si>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</si>
  <si>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</si>
  <si>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</si>
  <si>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</si>
  <si>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</si>
  <si>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</si>
  <si>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</si>
  <si>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</si>
  <si>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</si>
  <si>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</si>
  <si>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</si>
  <si>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</si>
  <si>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</si>
  <si>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</si>
  <si>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</si>
  <si>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</si>
  <si>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</si>
  <si>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</si>
  <si>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</si>
  <si>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</si>
  <si>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</si>
  <si>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</si>
  <si>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</si>
  <si>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</si>
  <si>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</si>
  <si>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</si>
  <si>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</si>
  <si>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</si>
  <si>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</si>
  <si>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</si>
  <si>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</si>
  <si>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</si>
  <si>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</si>
  <si>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</si>
  <si>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</si>
  <si>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</si>
  <si>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</si>
  <si>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</si>
  <si>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</si>
  <si>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</si>
  <si>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</si>
  <si>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</si>
  <si>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</si>
  <si>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</si>
  <si>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</si>
  <si>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</si>
  <si>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</si>
  <si>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</si>
  <si>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</si>
  <si>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</si>
  <si>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</si>
  <si>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</si>
  <si>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</si>
  <si>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</si>
  <si>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</si>
  <si>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</si>
  <si>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</si>
  <si>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</si>
  <si>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</si>
  <si>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</si>
  <si>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</si>
  <si>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</si>
  <si>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</si>
  <si>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</si>
  <si>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</si>
  <si>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</si>
  <si>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</si>
  <si>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</si>
  <si>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</si>
  <si>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</si>
  <si>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</si>
  <si>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</si>
  <si>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</si>
  <si>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</si>
  <si>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</si>
  <si>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</si>
  <si>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</si>
  <si>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</si>
  <si>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</si>
  <si>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</si>
  <si>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</si>
  <si>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</si>
  <si>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</si>
  <si>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</si>
  <si>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</si>
  <si>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</si>
  <si>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</si>
  <si>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</si>
  <si>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</si>
  <si>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</si>
  <si>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</si>
  <si>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</si>
  <si>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</si>
  <si>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</si>
  <si>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</si>
  <si>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</si>
  <si>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</si>
  <si>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</si>
  <si>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</si>
  <si>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</si>
  <si>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</si>
  <si>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</si>
  <si>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</si>
  <si>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</si>
  <si>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</si>
  <si>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</si>
  <si>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</si>
  <si>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</si>
  <si>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</si>
  <si>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</si>
  <si>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</si>
  <si>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</si>
  <si>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</si>
  <si>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</si>
  <si>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</si>
  <si>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</si>
  <si>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</si>
  <si>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</si>
  <si>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</si>
  <si>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</si>
  <si>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</si>
  <si>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</si>
  <si>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</si>
  <si>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</si>
  <si>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</si>
  <si>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</si>
  <si>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</si>
  <si>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</si>
  <si>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</si>
  <si>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</si>
  <si>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</si>
  <si>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</si>
  <si>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</si>
  <si>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</si>
  <si>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</si>
  <si>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</si>
  <si>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</si>
  <si>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</si>
  <si>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</si>
  <si>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</si>
  <si>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</si>
  <si>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</si>
  <si>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</si>
  <si>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</si>
  <si>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</si>
  <si>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</si>
  <si>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</si>
  <si>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</si>
  <si>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</si>
  <si>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</si>
  <si>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</si>
  <si>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</si>
  <si>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</si>
  <si>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</si>
  <si>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</si>
  <si>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</si>
  <si>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</si>
  <si>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</si>
  <si>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</si>
  <si>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</si>
  <si>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</si>
  <si>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</si>
  <si>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</si>
  <si>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</si>
  <si>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</si>
  <si>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</si>
  <si>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</si>
  <si>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</si>
  <si>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</si>
  <si>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</si>
  <si>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</si>
  <si>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</si>
  <si>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</si>
  <si>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</si>
  <si>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</si>
  <si>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</si>
  <si>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</si>
  <si>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</si>
  <si>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</si>
  <si>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</si>
  <si>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</si>
  <si>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</si>
  <si>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</si>
  <si>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</si>
  <si>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</si>
  <si>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</si>
  <si>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</si>
  <si>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</si>
  <si>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</si>
  <si>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</si>
  <si>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</si>
  <si>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</si>
  <si>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</si>
  <si>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</si>
  <si>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</si>
  <si>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</si>
  <si>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</si>
  <si>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</si>
  <si>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</si>
  <si>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</si>
  <si>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</si>
  <si>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</si>
  <si>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</si>
  <si>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</si>
  <si>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</si>
  <si>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</si>
  <si>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</si>
  <si>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</si>
  <si>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</si>
  <si>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</si>
  <si>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</si>
  <si>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</si>
  <si>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</si>
  <si>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</si>
  <si>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</si>
  <si>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</si>
  <si>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</si>
  <si>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</si>
  <si>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</si>
  <si>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</si>
  <si>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</si>
  <si>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</si>
  <si>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</si>
  <si>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</si>
  <si>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</si>
  <si>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</si>
  <si>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</si>
  <si>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</si>
  <si>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</si>
  <si>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</si>
  <si>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</si>
  <si>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</si>
  <si>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</si>
  <si>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</si>
  <si>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</si>
  <si>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</si>
  <si>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</si>
  <si>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</si>
  <si>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</si>
  <si>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</si>
  <si>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</si>
  <si>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</si>
  <si>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</si>
  <si>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</si>
  <si>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</si>
  <si>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</si>
  <si>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</si>
  <si>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</si>
  <si>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</si>
  <si>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</si>
  <si>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</si>
  <si>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</si>
  <si>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</si>
  <si>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</si>
  <si>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</si>
  <si>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</si>
  <si>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</si>
  <si>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</si>
  <si>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</si>
  <si>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</si>
  <si>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</si>
  <si>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</si>
  <si>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</si>
  <si>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</si>
  <si>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</si>
  <si>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</si>
  <si>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</si>
  <si>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</si>
  <si>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</si>
  <si>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</si>
  <si>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</si>
  <si>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</si>
  <si>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</si>
  <si>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</si>
  <si>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</si>
  <si>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</si>
  <si>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</si>
  <si>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</si>
  <si>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</si>
  <si>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</si>
  <si>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</si>
  <si>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</si>
  <si>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</si>
  <si>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</si>
  <si>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</si>
  <si>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</si>
  <si>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</si>
  <si>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</si>
  <si>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</si>
  <si>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</si>
  <si>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</si>
  <si>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</si>
  <si>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</si>
  <si>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</si>
  <si>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</si>
  <si>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</si>
  <si>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</si>
  <si>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</si>
  <si>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</si>
  <si>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</si>
  <si>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</si>
  <si>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</si>
  <si>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</si>
  <si>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</si>
  <si>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</si>
  <si>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</si>
  <si>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</si>
  <si>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</si>
  <si>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</si>
  <si>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</si>
  <si>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</si>
  <si>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</si>
  <si>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</si>
  <si>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</si>
  <si>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</si>
  <si>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</si>
  <si>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</si>
  <si>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</si>
  <si>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</si>
  <si>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</si>
  <si>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</si>
  <si>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</si>
  <si>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</si>
  <si>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</si>
  <si>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</si>
  <si>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</si>
  <si>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</si>
  <si>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</si>
  <si>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</si>
  <si>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</si>
  <si>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</si>
  <si>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</si>
  <si>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</si>
  <si>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</si>
  <si>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</si>
  <si>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</si>
  <si>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</si>
  <si>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</si>
  <si>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</si>
  <si>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</si>
  <si>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</si>
  <si>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</si>
  <si>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</si>
  <si>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</si>
  <si>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</si>
  <si>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</si>
  <si>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</si>
  <si>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</si>
  <si>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</si>
  <si>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</si>
  <si>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</si>
  <si>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</si>
  <si>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</si>
  <si>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</si>
  <si>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</si>
  <si>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</si>
  <si>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</si>
  <si>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</si>
  <si>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</si>
  <si>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</si>
  <si>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</si>
  <si>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</si>
  <si>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</si>
  <si>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</si>
  <si>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</si>
  <si>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</si>
  <si>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</si>
  <si>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</si>
  <si>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</si>
  <si>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</si>
  <si>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</si>
  <si>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</si>
  <si>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</si>
  <si>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</si>
  <si>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</si>
  <si>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</si>
  <si>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</si>
  <si>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</si>
  <si>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</si>
  <si>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</si>
  <si>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</si>
  <si>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</si>
  <si>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</si>
  <si>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</si>
  <si>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</si>
  <si>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</si>
  <si>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</si>
  <si>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</si>
  <si>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</si>
  <si>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</si>
  <si>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</si>
  <si>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</si>
  <si>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</si>
  <si>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</si>
  <si>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</si>
  <si>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</si>
  <si>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</si>
  <si>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</si>
  <si>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</si>
  <si>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</si>
  <si>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</si>
  <si>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</si>
  <si>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</si>
  <si>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</si>
  <si>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</si>
  <si>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</si>
  <si>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</si>
  <si>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</si>
  <si>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</si>
  <si>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</si>
  <si>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</si>
  <si>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</si>
  <si>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</si>
  <si>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</si>
  <si>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</si>
  <si>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</si>
  <si>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</si>
  <si>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</si>
  <si>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</si>
  <si>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</si>
  <si>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</si>
  <si>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</si>
  <si>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</si>
  <si>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</si>
  <si>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</si>
  <si>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</si>
  <si>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</si>
  <si>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</si>
  <si>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</si>
  <si>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</si>
  <si>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</si>
  <si>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</si>
  <si>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</si>
  <si>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</si>
  <si>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</si>
  <si>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</si>
  <si>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</si>
  <si>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</si>
  <si>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</si>
  <si>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</si>
  <si>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</si>
  <si>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</si>
  <si>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</si>
  <si>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</si>
  <si>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</si>
  <si>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</si>
  <si>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</si>
  <si>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</si>
  <si>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</si>
  <si>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</si>
  <si>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</si>
  <si>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</si>
  <si>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</si>
  <si>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</si>
  <si>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</si>
  <si>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</si>
  <si>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</si>
  <si>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</si>
  <si>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</si>
  <si>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</si>
  <si>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</si>
  <si>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</si>
  <si>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</si>
  <si>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</si>
  <si>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</si>
  <si>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</si>
  <si>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</si>
  <si>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</si>
  <si>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</si>
  <si>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</si>
  <si>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</si>
  <si>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</si>
  <si>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</si>
  <si>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</si>
  <si>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</si>
  <si>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</si>
  <si>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</si>
  <si>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</si>
  <si>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</si>
  <si>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</si>
  <si>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</si>
  <si>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</si>
  <si>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</si>
  <si>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</si>
  <si>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</si>
  <si>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</si>
  <si>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</si>
  <si>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</si>
  <si>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</si>
  <si>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</si>
  <si>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</si>
  <si>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</si>
  <si>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</si>
  <si>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</si>
  <si>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</si>
  <si>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</si>
  <si>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</si>
  <si>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</si>
  <si>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</si>
  <si>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</si>
  <si>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</si>
  <si>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</si>
  <si>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</si>
  <si>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</si>
  <si>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</si>
  <si>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</si>
  <si>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</si>
  <si>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</si>
  <si>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</si>
  <si>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</si>
  <si>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</si>
  <si>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</si>
  <si>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</si>
  <si>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</si>
  <si>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</si>
  <si>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</si>
  <si>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</si>
  <si>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</si>
  <si>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</si>
  <si>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</si>
  <si>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</si>
  <si>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</si>
  <si>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</si>
  <si>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</si>
  <si>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</si>
  <si>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</si>
  <si>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</si>
  <si>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</si>
  <si>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</si>
  <si>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</si>
  <si>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</si>
  <si>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</si>
  <si>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</si>
  <si>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</si>
  <si>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</si>
  <si>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</si>
  <si>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</si>
  <si>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</si>
  <si>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</si>
  <si>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</si>
  <si>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</si>
  <si>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</si>
  <si>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</si>
  <si>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</si>
  <si>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</si>
  <si>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</si>
  <si>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</si>
  <si>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</si>
  <si>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</si>
  <si>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</si>
  <si>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</si>
  <si>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</si>
  <si>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</si>
  <si>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</si>
  <si>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</si>
  <si>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</si>
  <si>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</si>
  <si>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</si>
  <si>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</si>
  <si>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</si>
  <si>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</si>
  <si>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</si>
  <si>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</si>
  <si>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</si>
  <si>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</si>
  <si>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</si>
  <si>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</si>
  <si>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</si>
  <si>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</si>
  <si>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</si>
  <si>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</si>
  <si>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</si>
  <si>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</si>
  <si>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</si>
  <si>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</si>
  <si>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</si>
  <si>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</si>
  <si>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</si>
  <si>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</si>
  <si>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</si>
  <si>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</si>
  <si>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</si>
  <si>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</si>
  <si>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</si>
  <si>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</si>
  <si>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</si>
  <si>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</si>
  <si>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</si>
  <si>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</si>
  <si>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</si>
  <si>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</si>
  <si>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</si>
  <si>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</si>
  <si>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</si>
  <si>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</si>
  <si>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</si>
  <si>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</si>
  <si>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</si>
  <si>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</si>
  <si>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</si>
  <si>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</si>
  <si>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</si>
  <si>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</si>
  <si>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</si>
  <si>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</si>
  <si>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</si>
  <si>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</si>
  <si>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</si>
  <si>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</si>
  <si>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</si>
  <si>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</si>
  <si>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</si>
  <si>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</si>
  <si>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</si>
  <si>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</si>
  <si>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</si>
  <si>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</si>
  <si>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</si>
  <si>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</si>
  <si>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</si>
  <si>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</si>
  <si>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</si>
  <si>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</si>
  <si>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</si>
  <si>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</si>
  <si>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</si>
  <si>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</si>
  <si>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</si>
  <si>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</si>
  <si>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</si>
  <si>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</si>
  <si>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</si>
  <si>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</si>
  <si>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</si>
  <si>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</si>
  <si>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</si>
  <si>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</si>
  <si>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</si>
  <si>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</si>
  <si>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</si>
  <si>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</si>
  <si>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</si>
  <si>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</si>
  <si>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</si>
  <si>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</si>
  <si>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</si>
  <si>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</si>
  <si>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</si>
  <si>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</si>
  <si>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</si>
  <si>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</si>
  <si>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</si>
  <si>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</si>
  <si>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</si>
  <si>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</si>
  <si>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</si>
  <si>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</si>
  <si>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</si>
  <si>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</si>
  <si>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</si>
  <si>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</si>
  <si>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</si>
  <si>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</si>
  <si>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</si>
  <si>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</si>
  <si>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</si>
  <si>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</si>
  <si>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</si>
  <si>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</si>
  <si>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</si>
  <si>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</si>
  <si>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</si>
  <si>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</si>
  <si>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</si>
  <si>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</si>
  <si>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</si>
  <si>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</si>
  <si>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</si>
  <si>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</si>
  <si>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</si>
  <si>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</si>
  <si>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</si>
  <si>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</si>
  <si>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</si>
  <si>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</si>
  <si>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</si>
  <si>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</si>
  <si>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</si>
  <si>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</si>
  <si>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</si>
  <si>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</si>
  <si>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</si>
  <si>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</si>
  <si>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</si>
  <si>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</si>
  <si>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</si>
  <si>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</si>
  <si>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</si>
  <si>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</si>
  <si>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</si>
  <si>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</si>
  <si>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</si>
  <si>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</si>
  <si>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</si>
  <si>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</si>
  <si>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</si>
  <si>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</si>
  <si>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</si>
  <si>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</si>
  <si>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</si>
  <si>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</si>
  <si>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</si>
  <si>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</si>
  <si>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</si>
  <si>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</si>
  <si>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</si>
  <si>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</si>
  <si>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</si>
  <si>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</si>
  <si>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</si>
  <si>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</si>
  <si>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</si>
  <si>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</si>
  <si>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</si>
  <si>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</si>
  <si>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</si>
  <si>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</si>
  <si>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</si>
  <si>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</si>
  <si>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</si>
  <si>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</si>
  <si>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</si>
  <si>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</si>
  <si>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</si>
  <si>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</si>
  <si>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</si>
  <si>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</si>
  <si>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</si>
  <si>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</si>
  <si>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</si>
  <si>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</si>
  <si>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</si>
  <si>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</si>
  <si>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</si>
  <si>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</si>
  <si>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</si>
  <si>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</si>
  <si>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</si>
  <si>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</si>
  <si>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</si>
  <si>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</si>
  <si>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</si>
  <si>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</si>
  <si>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</si>
  <si>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</si>
  <si>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</si>
  <si>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</si>
  <si>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</si>
  <si>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</si>
  <si>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</si>
  <si>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</si>
  <si>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</si>
  <si>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</si>
  <si>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</si>
  <si>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</si>
  <si>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</si>
  <si>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</si>
  <si>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</si>
  <si>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</si>
  <si>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</si>
  <si>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</si>
  <si>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</si>
  <si>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</si>
  <si>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</si>
  <si>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</si>
  <si>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</si>
  <si>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</si>
  <si>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</si>
  <si>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</si>
  <si>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</si>
  <si>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</si>
  <si>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</si>
  <si>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</si>
  <si>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</si>
  <si>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</si>
  <si>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</si>
  <si>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</si>
  <si>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</si>
  <si>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</si>
  <si>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</si>
  <si>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</si>
  <si>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</si>
  <si>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</si>
  <si>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</si>
  <si>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</si>
  <si>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</si>
  <si>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</si>
  <si>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</si>
  <si>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</si>
  <si>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</si>
  <si>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</si>
  <si>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</si>
  <si>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</si>
  <si>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</si>
  <si>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</si>
  <si>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</si>
  <si>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</si>
  <si>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</si>
  <si>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</si>
  <si>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</si>
  <si>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</si>
  <si>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</si>
  <si>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</si>
  <si>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</si>
  <si>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</si>
  <si>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</si>
  <si>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</si>
  <si>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</si>
  <si>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</si>
  <si>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</si>
  <si>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</si>
  <si>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</si>
  <si>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</si>
  <si>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</si>
  <si>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</si>
  <si>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</si>
  <si>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</si>
  <si>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</si>
  <si>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</si>
  <si>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</si>
  <si>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</si>
  <si>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</si>
  <si>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</si>
  <si>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</si>
  <si>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</si>
  <si>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</si>
  <si>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</si>
  <si>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</si>
  <si>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</si>
  <si>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</si>
  <si>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</si>
  <si>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</si>
  <si>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</si>
  <si>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</si>
  <si>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</si>
  <si>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</si>
  <si>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</si>
  <si>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</si>
  <si>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</si>
  <si>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</si>
  <si>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</si>
  <si>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</si>
  <si>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</si>
  <si>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</si>
  <si>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</si>
  <si>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</si>
  <si>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</si>
  <si>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</si>
  <si>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</si>
  <si>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</si>
  <si>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</si>
  <si>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</si>
  <si>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</si>
  <si>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</si>
  <si>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</si>
  <si>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</si>
  <si>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</si>
  <si>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</si>
  <si>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</si>
  <si>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</si>
  <si>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</si>
  <si>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</si>
  <si>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</si>
  <si>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</si>
  <si>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</si>
  <si>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</si>
  <si>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</si>
  <si>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</si>
  <si>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</si>
  <si>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</si>
  <si>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</si>
  <si>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</si>
  <si>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</si>
  <si>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</si>
  <si>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</si>
  <si>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</si>
  <si>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</si>
  <si>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</si>
  <si>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</si>
  <si>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</si>
  <si>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</si>
  <si>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</si>
  <si>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</si>
  <si>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</si>
  <si>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</si>
  <si>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</si>
  <si>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</si>
  <si>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</si>
  <si>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</si>
  <si>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</si>
  <si>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</si>
  <si>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</si>
  <si>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</si>
  <si>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</si>
  <si>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</si>
  <si>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</si>
  <si>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</si>
  <si>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</si>
  <si>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</si>
  <si>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</si>
  <si>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</si>
  <si>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</si>
  <si>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</si>
  <si>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</si>
  <si>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</si>
  <si>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</si>
  <si>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</si>
  <si>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</si>
  <si>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</si>
  <si>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</si>
  <si>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</si>
  <si>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</si>
  <si>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</si>
  <si>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</si>
  <si>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</si>
  <si>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</si>
  <si>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</si>
  <si>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</si>
  <si>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</si>
  <si>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</si>
  <si>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</si>
  <si>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</si>
  <si>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</si>
  <si>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</si>
  <si>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</si>
  <si>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</si>
  <si>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</si>
  <si>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</si>
  <si>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</si>
  <si>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</si>
  <si>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</si>
  <si>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</si>
  <si>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</si>
  <si>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</si>
  <si>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</si>
  <si>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</si>
  <si>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</si>
  <si>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</si>
  <si>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</si>
  <si>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</si>
  <si>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</si>
  <si>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</si>
  <si>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</si>
  <si>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</si>
  <si>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</si>
  <si>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</si>
  <si>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</si>
  <si>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</si>
  <si>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</si>
  <si>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</si>
  <si>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</si>
  <si>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</si>
  <si>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</si>
  <si>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</si>
  <si>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</si>
  <si>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</si>
  <si>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</si>
  <si>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</si>
  <si>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</si>
  <si>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</si>
  <si>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</si>
  <si>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</si>
  <si>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</si>
  <si>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</si>
  <si>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</si>
  <si>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</si>
  <si>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</si>
  <si>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</si>
  <si>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</si>
  <si>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</si>
  <si>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</si>
  <si>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</si>
  <si>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</si>
  <si>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</si>
  <si>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</si>
  <si>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</si>
  <si>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</si>
  <si>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</si>
  <si>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</si>
  <si>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</si>
  <si>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</si>
  <si>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</si>
  <si>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</si>
  <si>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</si>
  <si>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</si>
  <si>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</si>
  <si>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</si>
  <si>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</si>
  <si>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</si>
  <si>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</si>
  <si>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</si>
  <si>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</si>
  <si>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</si>
  <si>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</si>
  <si>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</si>
  <si>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</si>
  <si>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</si>
  <si>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</si>
  <si>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</si>
  <si>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</si>
  <si>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</si>
  <si>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</si>
  <si>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</si>
  <si>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</si>
  <si>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</si>
  <si>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</si>
  <si>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</si>
  <si>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</si>
  <si>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</si>
  <si>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</si>
  <si>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</si>
  <si>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</si>
  <si>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</si>
  <si>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</si>
  <si>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</si>
  <si>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</si>
  <si>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</si>
  <si>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</si>
  <si>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</si>
  <si>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</si>
  <si>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</si>
  <si>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</si>
  <si>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</si>
  <si>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</si>
  <si>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</si>
  <si>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</si>
  <si>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</si>
  <si>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</si>
  <si>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</si>
  <si>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</si>
  <si>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</si>
  <si>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</si>
  <si>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</si>
  <si>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</si>
  <si>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</si>
  <si>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</si>
  <si>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</si>
  <si>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</si>
  <si>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</si>
  <si>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</si>
  <si>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</si>
  <si>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</si>
  <si>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</si>
  <si>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</si>
  <si>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</si>
  <si>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</si>
  <si>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</si>
  <si>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</si>
  <si>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</si>
  <si>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</si>
  <si>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</si>
  <si>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</si>
  <si>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</si>
  <si>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</si>
  <si>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</si>
  <si>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</si>
  <si>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</si>
  <si>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</si>
  <si>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</si>
  <si>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</si>
  <si>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</si>
  <si>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</si>
  <si>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</si>
  <si>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</si>
  <si>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</si>
  <si>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</si>
  <si>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</si>
  <si>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</si>
  <si>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</si>
  <si>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</si>
  <si>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</si>
  <si>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</si>
  <si>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</si>
  <si>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</si>
  <si>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</si>
  <si>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</si>
  <si>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</si>
  <si>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</si>
  <si>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</si>
  <si>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</si>
  <si>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</si>
  <si>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</si>
  <si>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</si>
  <si>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</si>
  <si>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</si>
  <si>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</si>
  <si>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</si>
  <si>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</si>
  <si>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</si>
  <si>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</si>
  <si>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</si>
  <si>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</si>
  <si>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</si>
  <si>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</si>
  <si>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</si>
  <si>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</si>
  <si>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</si>
  <si>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</si>
  <si>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</si>
  <si>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</si>
  <si>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</si>
  <si>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</si>
  <si>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</si>
  <si>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</si>
  <si>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</si>
  <si>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</si>
  <si>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</si>
  <si>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</si>
  <si>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</si>
  <si>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</si>
  <si>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</si>
  <si>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</si>
  <si>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</si>
  <si>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</si>
  <si>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</si>
  <si>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</si>
  <si>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</si>
  <si>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</si>
  <si>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</si>
  <si>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</si>
  <si>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</si>
  <si>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</si>
  <si>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</si>
  <si>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</si>
  <si>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</si>
  <si>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</si>
  <si>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</si>
  <si>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</si>
  <si>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</si>
  <si>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</si>
  <si>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</si>
  <si>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</si>
  <si>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</si>
  <si>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</si>
  <si>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</si>
  <si>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</si>
  <si>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</si>
  <si>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</si>
  <si>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</si>
  <si>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</si>
  <si>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</si>
  <si>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</si>
  <si>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</si>
  <si>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</si>
  <si>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</si>
  <si>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</si>
  <si>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</si>
  <si>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</si>
  <si>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</si>
  <si>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</si>
  <si>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</si>
  <si>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</si>
  <si>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</si>
  <si>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</si>
  <si>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</si>
  <si>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</si>
  <si>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</si>
  <si>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</si>
  <si>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</si>
  <si>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</si>
  <si>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</si>
  <si>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</si>
  <si>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</si>
  <si>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</si>
  <si>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</si>
  <si>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</si>
  <si>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</si>
  <si>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</si>
  <si>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</si>
  <si>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</si>
  <si>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</si>
  <si>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</si>
  <si>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</si>
  <si>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</si>
  <si>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</si>
  <si>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</si>
  <si>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</si>
  <si>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</si>
  <si>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</si>
  <si>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</si>
  <si>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</si>
  <si>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</si>
  <si>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</si>
  <si>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</si>
  <si>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</si>
  <si>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</si>
  <si>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</si>
  <si>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</si>
  <si>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</si>
  <si>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</si>
  <si>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</si>
  <si>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</si>
  <si>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</si>
  <si>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</si>
  <si>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</si>
  <si>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</si>
  <si>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</si>
  <si>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</si>
  <si>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</si>
  <si>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</si>
  <si>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</si>
  <si>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</si>
  <si>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</si>
  <si>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</si>
  <si>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</si>
  <si>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</si>
  <si>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</si>
  <si>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</si>
  <si>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</si>
  <si>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</si>
  <si>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</si>
  <si>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</si>
  <si>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</si>
  <si>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</si>
  <si>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</si>
  <si>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</si>
  <si>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</si>
  <si>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</si>
  <si>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</si>
  <si>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</si>
  <si>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</si>
  <si>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</si>
  <si>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</si>
  <si>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</si>
  <si>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</si>
  <si>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</si>
  <si>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</si>
  <si>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</si>
  <si>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</si>
  <si>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</si>
  <si>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</si>
  <si>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</si>
  <si>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</si>
  <si>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</si>
  <si>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</si>
  <si>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</si>
  <si>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</si>
  <si>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</si>
  <si>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</si>
  <si>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</si>
  <si>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</si>
  <si>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</si>
  <si>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</si>
  <si>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</si>
  <si>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</si>
  <si>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</si>
  <si>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</si>
  <si>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</si>
  <si>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</si>
  <si>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</si>
  <si>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</si>
  <si>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</si>
  <si>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</si>
  <si>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</si>
  <si>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</si>
  <si>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</si>
  <si>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</si>
  <si>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</si>
  <si>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</si>
  <si>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</si>
  <si>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</si>
  <si>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</si>
  <si>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</si>
  <si>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</si>
  <si>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</si>
  <si>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</si>
  <si>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</si>
  <si>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</si>
  <si>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</si>
  <si>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</si>
  <si>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</si>
  <si>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</si>
  <si>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</si>
  <si>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</si>
  <si>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</si>
  <si>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</si>
  <si>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</si>
  <si>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</si>
  <si>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</si>
  <si>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</si>
  <si>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</si>
  <si>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</si>
  <si>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</si>
  <si>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</si>
  <si>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</si>
  <si>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</si>
  <si>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</si>
  <si>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</si>
  <si>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</si>
  <si>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</si>
  <si>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</si>
  <si>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</si>
  <si>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</si>
  <si>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</si>
  <si>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</si>
  <si>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</si>
  <si>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</si>
  <si>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</si>
  <si>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</si>
  <si>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</si>
  <si>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</si>
  <si>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</si>
  <si>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</si>
  <si>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</si>
  <si>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</si>
  <si>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</si>
  <si>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</si>
  <si>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</si>
  <si>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</si>
  <si>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</si>
  <si>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</si>
  <si>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</si>
  <si>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</si>
  <si>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</si>
  <si>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</si>
  <si>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</si>
  <si>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</si>
  <si>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</si>
  <si>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</si>
  <si>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</si>
  <si>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</si>
  <si>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</si>
  <si>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</si>
  <si>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</si>
  <si>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</si>
  <si>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</si>
  <si>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</si>
  <si>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</si>
  <si>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</si>
  <si>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</si>
  <si>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</si>
  <si>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</si>
  <si>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</si>
  <si>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</si>
  <si>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</si>
  <si>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</si>
  <si>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</si>
  <si>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</si>
  <si>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</si>
  <si>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</si>
  <si>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</si>
  <si>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</si>
  <si>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</si>
  <si>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</si>
  <si>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</si>
  <si>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</si>
  <si>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</si>
  <si>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</si>
  <si>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</si>
  <si>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</si>
  <si>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</si>
  <si>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</si>
  <si>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</si>
  <si>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</si>
  <si>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</si>
  <si>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</si>
  <si>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</si>
  <si>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</si>
  <si>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</si>
  <si>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</si>
  <si>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</si>
  <si>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</si>
  <si>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</si>
  <si>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</si>
  <si>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</si>
  <si>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</si>
  <si>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</si>
  <si>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</si>
  <si>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</si>
  <si>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</si>
  <si>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</si>
  <si>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</si>
  <si>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</si>
  <si>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</si>
  <si>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</si>
  <si>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</si>
  <si>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</si>
  <si>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</si>
  <si>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</si>
  <si>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</si>
  <si>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</si>
  <si>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</si>
  <si>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</si>
  <si>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</si>
  <si>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</si>
  <si>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</si>
  <si>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</si>
  <si>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</si>
  <si>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</si>
  <si>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</si>
  <si>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</si>
  <si>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</si>
  <si>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</si>
  <si>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</si>
  <si>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</si>
  <si>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</si>
  <si>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</si>
  <si>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</si>
  <si>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</si>
  <si>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</si>
  <si>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</si>
  <si>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</si>
  <si>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</si>
  <si>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</si>
  <si>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</si>
  <si>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</si>
  <si>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</si>
  <si>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</si>
  <si>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</si>
  <si>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</si>
  <si>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</si>
  <si>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</si>
  <si>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</si>
  <si>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</si>
  <si>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</si>
  <si>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</si>
  <si>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</si>
  <si>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</si>
  <si>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</si>
  <si>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</si>
  <si>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</si>
  <si>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</si>
  <si>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</si>
  <si>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</si>
  <si>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</si>
  <si>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</si>
  <si>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</si>
  <si>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</si>
  <si>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</si>
  <si>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</si>
  <si>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</si>
  <si>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</si>
  <si>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</si>
  <si>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</si>
  <si>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</si>
  <si>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</si>
  <si>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</si>
  <si>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</si>
  <si>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</si>
  <si>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</si>
  <si>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</si>
  <si>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</si>
  <si>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</si>
  <si>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</si>
  <si>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</si>
  <si>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</si>
  <si>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</si>
  <si>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</si>
  <si>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</si>
  <si>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</si>
  <si>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</si>
  <si>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</si>
  <si>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</si>
  <si>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</si>
  <si>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</si>
  <si>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</si>
  <si>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</si>
  <si>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</si>
  <si>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</si>
  <si>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</si>
  <si>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</si>
  <si>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</si>
  <si>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</si>
  <si>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</si>
  <si>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</si>
  <si>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</si>
  <si>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</si>
  <si>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</si>
  <si>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</si>
  <si>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</si>
  <si>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</si>
  <si>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</si>
  <si>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</si>
  <si>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</si>
  <si>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</si>
  <si>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</si>
  <si>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</si>
  <si>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</si>
  <si>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</si>
  <si>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</si>
  <si>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</si>
  <si>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</si>
  <si>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</si>
  <si>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</si>
  <si>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</si>
  <si>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</si>
  <si>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</si>
  <si>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</si>
  <si>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</si>
  <si>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</si>
  <si>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</si>
  <si>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</si>
  <si>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</si>
  <si>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</si>
  <si>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</si>
  <si>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</si>
  <si>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</si>
  <si>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</si>
  <si>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</si>
  <si>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</si>
  <si>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</si>
  <si>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</si>
  <si>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</si>
  <si>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</si>
  <si>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</si>
  <si>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</si>
  <si>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</si>
  <si>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</si>
  <si>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</si>
  <si>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</si>
  <si>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</si>
  <si>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</si>
  <si>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</si>
  <si>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</si>
  <si>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</si>
  <si>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</si>
  <si>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</si>
  <si>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</si>
  <si>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</si>
  <si>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</si>
  <si>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</si>
  <si>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</si>
  <si>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</si>
  <si>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</si>
  <si>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</si>
  <si>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</si>
  <si>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</si>
  <si>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</si>
  <si>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</si>
  <si>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</si>
  <si>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</si>
  <si>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</si>
  <si>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</si>
  <si>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</si>
  <si>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</si>
  <si>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</si>
  <si>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</si>
  <si>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</si>
  <si>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</si>
  <si>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</si>
  <si>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</si>
  <si>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</si>
  <si>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</si>
  <si>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</si>
  <si>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</si>
  <si>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</si>
  <si>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</si>
  <si>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</si>
  <si>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</si>
  <si>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</si>
  <si>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</si>
  <si>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</si>
  <si>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</si>
  <si>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</si>
  <si>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</si>
  <si>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</si>
  <si>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</si>
  <si>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</si>
  <si>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</si>
  <si>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</si>
  <si>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</si>
  <si>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</si>
  <si>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</si>
  <si>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</si>
  <si>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</si>
  <si>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</si>
  <si>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</si>
  <si>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</si>
  <si>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</si>
  <si>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</si>
  <si>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</si>
  <si>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</si>
  <si>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</si>
  <si>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</si>
  <si>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</si>
  <si>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</si>
  <si>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</si>
  <si>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</si>
  <si>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</si>
  <si>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</si>
  <si>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</si>
  <si>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</si>
  <si>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</si>
  <si>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</si>
  <si>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</si>
  <si>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</si>
  <si>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</si>
  <si>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</si>
  <si>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</si>
  <si>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</si>
  <si>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</si>
  <si>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</si>
  <si>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</si>
  <si>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</si>
  <si>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</si>
  <si>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</si>
  <si>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</si>
  <si>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</si>
  <si>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</si>
  <si>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</si>
  <si>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</si>
  <si>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</si>
  <si>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</si>
  <si>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</si>
  <si>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</si>
  <si>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</si>
  <si>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</si>
  <si>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</si>
  <si>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</si>
  <si>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</si>
  <si>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</si>
  <si>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</si>
  <si>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</si>
  <si>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</si>
  <si>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</si>
  <si>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</si>
  <si>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</si>
  <si>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</si>
  <si>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</si>
  <si>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</si>
  <si>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</si>
  <si>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</si>
  <si>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</si>
  <si>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</si>
  <si>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</si>
  <si>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</si>
  <si>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</si>
  <si>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</si>
  <si>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</si>
  <si>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</si>
  <si>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</si>
  <si>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</si>
  <si>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</si>
  <si>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</si>
  <si>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</si>
  <si>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</si>
  <si>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</si>
  <si>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</si>
  <si>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</si>
  <si>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</si>
  <si>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</si>
  <si>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</si>
  <si>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</si>
  <si>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</si>
  <si>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</si>
  <si>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</si>
  <si>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</si>
  <si>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</si>
  <si>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</si>
  <si>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</si>
  <si>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</si>
  <si>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</si>
  <si>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</si>
  <si>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</si>
  <si>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</si>
  <si>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</si>
  <si>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</si>
  <si>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</si>
  <si>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</si>
  <si>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</si>
  <si>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</si>
  <si>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</si>
  <si>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</si>
  <si>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</si>
  <si>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</si>
  <si>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</si>
  <si>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</si>
  <si>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</si>
  <si>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</si>
  <si>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</si>
  <si>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</si>
  <si>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</si>
  <si>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</si>
  <si>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</si>
  <si>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</si>
  <si>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</si>
  <si>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</si>
  <si>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</si>
  <si>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</si>
  <si>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</si>
  <si>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</si>
  <si>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</si>
  <si>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</si>
  <si>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</si>
  <si>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</si>
  <si>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</si>
  <si>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</si>
  <si>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</si>
  <si>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</si>
  <si>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</si>
  <si>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</si>
  <si>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</si>
  <si>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</si>
  <si>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</si>
  <si>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</si>
  <si>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</si>
  <si>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</si>
  <si>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</si>
  <si>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</si>
  <si>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</si>
  <si>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</si>
  <si>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</si>
  <si>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</si>
  <si>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</si>
  <si>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</si>
  <si>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</si>
  <si>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</si>
  <si>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</si>
  <si>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</si>
  <si>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</si>
  <si>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</si>
  <si>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</si>
  <si>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</si>
  <si>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</si>
  <si>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</si>
  <si>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</si>
  <si>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</si>
  <si>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</si>
  <si>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</si>
  <si>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</si>
  <si>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</si>
  <si>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</si>
  <si>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</si>
  <si>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</si>
  <si>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</si>
  <si>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</si>
  <si>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</si>
  <si>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</si>
  <si>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</si>
  <si>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</si>
  <si>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</si>
  <si>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</si>
  <si>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</si>
  <si>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</si>
  <si>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</si>
  <si>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</si>
  <si>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</si>
  <si>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</si>
  <si>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</si>
  <si>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</si>
  <si>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</si>
  <si>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</si>
  <si>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</si>
  <si>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</si>
  <si>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</si>
  <si>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</si>
  <si>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</si>
  <si>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</si>
  <si>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</si>
  <si>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</si>
  <si>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</si>
  <si>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</si>
  <si>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</si>
  <si>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</si>
  <si>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</si>
  <si>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</si>
  <si>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</si>
  <si>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</si>
  <si>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</si>
  <si>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</si>
  <si>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</si>
  <si>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</si>
  <si>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</si>
  <si>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</si>
  <si>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</si>
  <si>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</si>
  <si>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</si>
  <si>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</si>
  <si>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</si>
  <si>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</si>
  <si>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</si>
  <si>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</si>
  <si>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</si>
  <si>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</si>
  <si>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</si>
  <si>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</si>
  <si>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</si>
  <si>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</si>
  <si>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</si>
  <si>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</si>
  <si>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</si>
  <si>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</si>
  <si>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</si>
  <si>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</si>
  <si>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</si>
  <si>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</si>
  <si>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</si>
  <si>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</si>
  <si>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</si>
  <si>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</si>
  <si>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</si>
  <si>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</si>
  <si>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</si>
  <si>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</si>
  <si>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</si>
  <si>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</si>
  <si>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</si>
  <si>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</si>
  <si>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</si>
  <si>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</si>
  <si>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</si>
  <si>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</si>
  <si>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</si>
  <si>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</si>
  <si>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</si>
  <si>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</si>
  <si>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</si>
  <si>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</si>
  <si>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</si>
  <si>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</si>
  <si>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</si>
  <si>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</si>
  <si>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</si>
  <si>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</si>
  <si>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</si>
  <si>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</si>
  <si>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</si>
  <si>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</si>
  <si>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</si>
  <si>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</si>
  <si>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</si>
  <si>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</si>
  <si>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</si>
  <si>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</si>
  <si>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</si>
  <si>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</si>
  <si>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</si>
  <si>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</si>
  <si>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</si>
  <si>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</si>
  <si>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</si>
  <si>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</si>
  <si>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</si>
  <si>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</si>
  <si>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</si>
  <si>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</si>
  <si>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</si>
  <si>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</si>
  <si>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</si>
  <si>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</si>
  <si>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</si>
  <si>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</si>
  <si>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</si>
  <si>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</si>
  <si>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</si>
  <si>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</si>
  <si>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</si>
  <si>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</si>
  <si>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</si>
  <si>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</si>
  <si>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</si>
  <si>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</si>
  <si>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</si>
  <si>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</si>
  <si>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</si>
  <si>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</si>
  <si>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</si>
  <si>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</si>
  <si>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</si>
  <si>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</si>
  <si>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</si>
  <si>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</si>
  <si>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</si>
  <si>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</si>
  <si>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</si>
  <si>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</si>
  <si>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</si>
  <si>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</si>
  <si>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</si>
  <si>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</si>
  <si>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</si>
  <si>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</si>
  <si>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</si>
  <si>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</si>
  <si>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</si>
  <si>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</si>
  <si>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</si>
  <si>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</si>
  <si>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</si>
  <si>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</si>
  <si>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</si>
  <si>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</si>
  <si>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</si>
  <si>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</si>
  <si>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</si>
  <si>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</si>
  <si>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</si>
  <si>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</si>
  <si>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</si>
  <si>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</si>
  <si>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</si>
  <si>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</si>
  <si>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</si>
  <si>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</si>
  <si>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</si>
  <si>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</si>
  <si>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</si>
  <si>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</si>
  <si>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</si>
  <si>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</si>
  <si>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</si>
  <si>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</si>
  <si>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</si>
  <si>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</si>
  <si>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</si>
  <si>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</si>
  <si>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</si>
  <si>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</si>
  <si>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</si>
  <si>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</si>
  <si>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</si>
  <si>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</si>
  <si>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</si>
  <si>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</si>
  <si>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</si>
  <si>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</si>
  <si>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</si>
  <si>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</si>
  <si>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</si>
  <si>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</si>
  <si>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</si>
  <si>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</si>
  <si>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</si>
  <si>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</si>
  <si>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</si>
  <si>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</si>
  <si>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</si>
  <si>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</si>
  <si>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</si>
  <si>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</si>
  <si>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</si>
  <si>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</si>
  <si>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</si>
  <si>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</si>
  <si>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</si>
  <si>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</si>
  <si>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</si>
  <si>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</si>
  <si>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</si>
  <si>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</si>
  <si>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</si>
  <si>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</si>
  <si>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</si>
  <si>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</si>
  <si>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</si>
  <si>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</si>
  <si>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</si>
  <si>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</si>
  <si>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</si>
  <si>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</si>
  <si>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</si>
  <si>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</si>
  <si>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</si>
  <si>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</si>
  <si>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</si>
  <si>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</si>
  <si>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</si>
  <si>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</si>
  <si>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</si>
  <si>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</si>
  <si>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</si>
  <si>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</si>
  <si>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</si>
  <si>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</si>
  <si>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</si>
  <si>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</si>
  <si>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</si>
  <si>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</si>
  <si>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</si>
  <si>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</si>
  <si>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</si>
  <si>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</si>
  <si>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</si>
  <si>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</si>
  <si>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</si>
  <si>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</si>
  <si>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</si>
  <si>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</si>
  <si>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</si>
  <si>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</si>
  <si>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</si>
  <si>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</si>
  <si>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</si>
  <si>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</si>
  <si>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</si>
  <si>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</si>
  <si>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</si>
  <si>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</si>
  <si>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</si>
  <si>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</si>
  <si>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</si>
  <si>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</si>
  <si>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</si>
  <si>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</si>
  <si>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</si>
  <si>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</si>
  <si>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</si>
  <si>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</si>
  <si>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</si>
  <si>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</si>
  <si>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</si>
  <si>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</si>
  <si>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</si>
  <si>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</si>
  <si>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</si>
  <si>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</si>
  <si>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</si>
  <si>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</si>
  <si>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</si>
  <si>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</si>
  <si>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</si>
  <si>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</si>
  <si>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</si>
  <si>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</si>
  <si>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</si>
  <si>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</si>
  <si>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</si>
  <si>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</si>
  <si>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</si>
  <si>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</si>
  <si>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</si>
  <si>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</si>
  <si>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</si>
  <si>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</si>
  <si>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</si>
  <si>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</si>
  <si>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</si>
  <si>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</si>
  <si>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</si>
  <si>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</si>
  <si>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</si>
  <si>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</si>
  <si>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</si>
  <si>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</si>
  <si>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</si>
  <si>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</si>
  <si>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</si>
  <si>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</si>
  <si>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</si>
  <si>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</si>
  <si>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</si>
  <si>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</si>
  <si>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</si>
  <si>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</si>
  <si>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</si>
  <si>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</si>
  <si>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</si>
  <si>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</si>
  <si>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</si>
  <si>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</si>
  <si>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</si>
  <si>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</si>
  <si>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</si>
  <si>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</si>
  <si>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</si>
  <si>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</si>
  <si>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</si>
  <si>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</si>
  <si>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</si>
  <si>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</si>
  <si>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</si>
  <si>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</si>
  <si>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</si>
  <si>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</si>
  <si>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</si>
  <si>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</si>
  <si>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</si>
  <si>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</si>
  <si>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</si>
  <si>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</si>
  <si>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</si>
  <si>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</si>
  <si>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</si>
  <si>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</si>
  <si>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</si>
  <si>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</si>
  <si>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</si>
  <si>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</si>
  <si>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</si>
  <si>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</si>
  <si>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</si>
  <si>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</si>
  <si>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</si>
  <si>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</si>
  <si>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</si>
  <si>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</si>
  <si>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</si>
  <si>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</si>
  <si>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</si>
  <si>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</si>
  <si>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</si>
  <si>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</si>
  <si>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</si>
  <si>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</si>
  <si>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</si>
  <si>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</si>
  <si>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</si>
  <si>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</si>
  <si>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</si>
  <si>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</si>
  <si>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</si>
  <si>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</si>
  <si>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</si>
  <si>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</si>
  <si>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</si>
  <si>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</si>
  <si>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</si>
  <si>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</si>
  <si>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</si>
  <si>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</si>
  <si>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</si>
  <si>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</si>
  <si>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</si>
  <si>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</si>
  <si>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</si>
  <si>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</si>
  <si>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</si>
  <si>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</si>
  <si>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</si>
  <si>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</si>
  <si>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</si>
  <si>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</si>
  <si>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</si>
  <si>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</si>
  <si>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</si>
  <si>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</si>
  <si>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</si>
  <si>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</si>
  <si>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</si>
  <si>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</si>
  <si>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</si>
  <si>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</si>
  <si>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</si>
  <si>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</si>
  <si>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</si>
  <si>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</si>
  <si>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</si>
  <si>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</si>
  <si>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</si>
  <si>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</si>
  <si>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</si>
  <si>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</si>
  <si>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</si>
  <si>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</si>
  <si>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</si>
  <si>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</si>
  <si>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</si>
  <si>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</si>
  <si>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</si>
  <si>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</si>
  <si>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</si>
  <si>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</si>
  <si>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</si>
  <si>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</si>
  <si>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</si>
  <si>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</si>
  <si>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</si>
  <si>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</si>
  <si>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</si>
  <si>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</si>
  <si>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</si>
  <si>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</si>
  <si>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</si>
  <si>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</si>
  <si>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</si>
  <si>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</si>
  <si>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</si>
  <si>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</si>
  <si>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</si>
  <si>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</si>
  <si>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</si>
  <si>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</si>
  <si>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</si>
  <si>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</si>
  <si>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</si>
  <si>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</si>
  <si>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</si>
  <si>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</si>
  <si>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</si>
  <si>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</si>
  <si>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</si>
  <si>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</si>
  <si>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</si>
  <si>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</si>
  <si>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</si>
  <si>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</si>
  <si>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</si>
  <si>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</si>
  <si>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</si>
  <si>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</si>
  <si>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</si>
  <si>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</si>
  <si>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</si>
  <si>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</si>
  <si>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</si>
  <si>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</si>
  <si>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</si>
  <si>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</si>
  <si>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</si>
  <si>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</si>
  <si>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</si>
  <si>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</si>
  <si>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</si>
  <si>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</si>
  <si>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</si>
  <si>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</si>
  <si>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</si>
  <si>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</si>
  <si>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</si>
  <si>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</si>
  <si>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</si>
  <si>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</si>
  <si>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</si>
  <si>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</si>
  <si>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</si>
  <si>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</si>
  <si>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</si>
  <si>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</si>
  <si>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</si>
  <si>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</si>
  <si>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</si>
  <si>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</si>
  <si>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</si>
  <si>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</si>
  <si>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</si>
  <si>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</si>
  <si>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</si>
  <si>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</si>
  <si>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</si>
  <si>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</si>
  <si>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</si>
  <si>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</si>
  <si>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</si>
  <si>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</si>
  <si>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</si>
  <si>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</si>
  <si>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</si>
  <si>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</si>
  <si>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</si>
  <si>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</si>
  <si>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</si>
  <si>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</si>
  <si>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</si>
  <si>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</si>
  <si>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</si>
  <si>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</si>
  <si>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</si>
  <si>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</si>
  <si>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</si>
  <si>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</si>
  <si>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</si>
  <si>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</si>
  <si>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</si>
  <si>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</si>
  <si>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</si>
  <si>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</si>
  <si>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</si>
  <si>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</si>
  <si>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</si>
  <si>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</si>
  <si>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</si>
  <si>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</si>
  <si>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</si>
  <si>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</si>
  <si>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</si>
  <si>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</si>
  <si>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</si>
  <si>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</si>
  <si>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</si>
  <si>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</si>
  <si>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</si>
  <si>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</si>
  <si>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</si>
  <si>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</si>
  <si>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</si>
  <si>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</si>
  <si>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</si>
  <si>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</si>
  <si>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</si>
  <si>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</si>
  <si>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</si>
  <si>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</si>
  <si>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</si>
  <si>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</si>
  <si>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</si>
  <si>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</si>
  <si>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</si>
  <si>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</si>
  <si>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</si>
  <si>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</si>
  <si>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</si>
  <si>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</si>
  <si>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</si>
  <si>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</si>
  <si>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</si>
  <si>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</si>
  <si>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</si>
  <si>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</si>
  <si>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</si>
  <si>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</si>
  <si>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</si>
  <si>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</si>
  <si>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</si>
  <si>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</si>
  <si>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</si>
  <si>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</si>
  <si>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</si>
  <si>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</si>
  <si>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</si>
  <si>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</si>
  <si>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</si>
  <si>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</si>
  <si>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</si>
  <si>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</si>
  <si>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</si>
  <si>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</si>
  <si>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</si>
  <si>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</si>
  <si>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</si>
  <si>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</si>
  <si>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</si>
  <si>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</si>
  <si>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</si>
  <si>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</si>
  <si>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</si>
  <si>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</si>
  <si>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</si>
  <si>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</si>
  <si>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</si>
  <si>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</si>
  <si>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</si>
  <si>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</si>
  <si>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</si>
  <si>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</si>
  <si>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</si>
  <si>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</si>
  <si>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</si>
  <si>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</si>
  <si>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</si>
  <si>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</si>
  <si>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</si>
  <si>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</si>
  <si>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</si>
  <si>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</si>
  <si>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</si>
  <si>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</si>
  <si>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</si>
  <si>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</si>
  <si>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</si>
  <si>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</si>
  <si>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</si>
  <si>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</si>
  <si>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</si>
  <si>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</si>
  <si>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</si>
  <si>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</si>
  <si>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</si>
  <si>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</si>
  <si>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</si>
  <si>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</si>
  <si>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</si>
  <si>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</si>
  <si>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</si>
  <si>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</si>
  <si>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</si>
  <si>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</si>
  <si>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</si>
  <si>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</si>
  <si>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</si>
  <si>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</si>
  <si>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</si>
  <si>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</si>
  <si>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</si>
  <si>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</si>
  <si>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</si>
  <si>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</si>
  <si>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</si>
  <si>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</si>
  <si>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</si>
  <si>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</si>
  <si>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</si>
  <si>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</si>
  <si>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</si>
  <si>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</si>
  <si>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</si>
  <si>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</si>
  <si>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</si>
  <si>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</si>
  <si>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</si>
  <si>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</si>
  <si>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</si>
  <si>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</si>
  <si>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</si>
  <si>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</si>
  <si>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</si>
  <si>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</si>
  <si>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</si>
  <si>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</si>
  <si>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</si>
  <si>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</si>
  <si>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</si>
  <si>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</si>
  <si>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</si>
  <si>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</si>
  <si>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</si>
  <si>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</si>
  <si>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</si>
  <si>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</si>
  <si>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</si>
  <si>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</si>
  <si>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</si>
  <si>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</si>
  <si>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</si>
  <si>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</si>
  <si>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</si>
  <si>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</si>
  <si>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</si>
  <si>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</si>
  <si>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</si>
  <si>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</si>
  <si>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</si>
  <si>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</si>
  <si>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</si>
  <si>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</si>
  <si>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</si>
  <si>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</si>
  <si>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</si>
  <si>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</si>
  <si>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</si>
  <si>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</si>
  <si>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</si>
  <si>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</si>
  <si>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</si>
  <si>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</si>
  <si>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</si>
  <si>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</si>
  <si>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</si>
  <si>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</si>
  <si>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</si>
  <si>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</si>
  <si>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</si>
  <si>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</si>
  <si>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</si>
  <si>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</si>
  <si>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</si>
  <si>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</si>
  <si>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</si>
  <si>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</si>
  <si>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</si>
  <si>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</si>
  <si>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</si>
  <si>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</si>
  <si>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</si>
  <si>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</si>
  <si>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</si>
  <si>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</si>
  <si>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</si>
  <si>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</si>
  <si>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</si>
  <si>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</si>
  <si>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</si>
  <si>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</si>
  <si>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</si>
  <si>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</si>
  <si>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</si>
  <si>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</si>
  <si>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</si>
  <si>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</si>
  <si>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</si>
  <si>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</si>
  <si>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</si>
  <si>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</si>
  <si>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</si>
  <si>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</si>
  <si>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</si>
  <si>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</si>
  <si>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</si>
  <si>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</si>
  <si>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</si>
  <si>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</si>
  <si>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</si>
  <si>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</si>
  <si>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</si>
  <si>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</si>
  <si>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</si>
  <si>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</si>
  <si>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</si>
  <si>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</si>
  <si>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</si>
  <si>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</si>
  <si>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</si>
  <si>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</si>
  <si>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</si>
  <si>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</si>
  <si>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</si>
  <si>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</si>
  <si>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</si>
  <si>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</si>
  <si>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</si>
  <si>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</si>
  <si>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</si>
  <si>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</si>
  <si>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</si>
  <si>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</si>
  <si>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</si>
  <si>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</si>
  <si>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</si>
  <si>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</si>
  <si>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</si>
  <si>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</si>
  <si>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</si>
  <si>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</si>
  <si>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</si>
  <si>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</si>
  <si>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</si>
  <si>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</si>
  <si>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</si>
  <si>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</si>
  <si>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</si>
  <si>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</si>
  <si>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</si>
  <si>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</si>
  <si>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</si>
  <si>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</si>
  <si>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</si>
  <si>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</si>
  <si>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</si>
  <si>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</si>
  <si>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</si>
  <si>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</si>
  <si>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</si>
  <si>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</si>
  <si>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</si>
  <si>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</si>
  <si>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</si>
  <si>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</si>
  <si>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</si>
  <si>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</si>
  <si>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</si>
  <si>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</si>
  <si>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</si>
  <si>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</si>
  <si>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</si>
  <si>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</si>
  <si>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</si>
  <si>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</si>
  <si>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</si>
  <si>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</si>
  <si>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</si>
  <si>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</si>
  <si>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</si>
  <si>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</si>
  <si>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</si>
  <si>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</si>
  <si>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</si>
  <si>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</si>
  <si>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</si>
  <si>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</si>
  <si>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</si>
  <si>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</si>
  <si>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</si>
  <si>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</si>
  <si>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</si>
  <si>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</si>
  <si>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</si>
  <si>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</si>
  <si>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</si>
  <si>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</si>
  <si>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</si>
  <si>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</si>
  <si>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</si>
  <si>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</si>
  <si>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</si>
  <si>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</si>
  <si>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</si>
  <si>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</si>
  <si>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</si>
  <si>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</si>
  <si>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</si>
  <si>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</si>
  <si>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</si>
  <si>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</si>
  <si>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</si>
  <si>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</si>
  <si>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</si>
  <si>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</si>
  <si>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</si>
  <si>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</si>
  <si>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</si>
  <si>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</si>
  <si>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</si>
  <si>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</si>
  <si>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</si>
  <si>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</si>
  <si>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</si>
  <si>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</si>
  <si>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</si>
  <si>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</si>
  <si>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</si>
  <si>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</si>
  <si>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</si>
  <si>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</si>
  <si>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</si>
  <si>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</si>
  <si>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</si>
  <si>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</si>
  <si>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</si>
  <si>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</si>
  <si>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</si>
  <si>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</si>
  <si>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</si>
  <si>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</si>
  <si>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</si>
  <si>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</si>
  <si>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</si>
  <si>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</si>
  <si>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</si>
  <si>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</si>
  <si>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</si>
  <si>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</si>
  <si>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</si>
  <si>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</si>
  <si>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</si>
  <si>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</si>
  <si>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</si>
  <si>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</si>
  <si>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</si>
  <si>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</si>
  <si>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</si>
  <si>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</si>
  <si>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</si>
  <si>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</si>
  <si>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</si>
  <si>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</si>
  <si>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</si>
  <si>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</si>
  <si>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</si>
  <si>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</si>
  <si>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</si>
  <si>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</si>
  <si>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</si>
  <si>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</si>
  <si>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</si>
  <si>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</si>
  <si>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</si>
  <si>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</si>
  <si>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</si>
  <si>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</si>
  <si>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</si>
  <si>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</si>
  <si>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</si>
  <si>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</si>
  <si>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</si>
  <si>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</si>
  <si>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</si>
  <si>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</si>
  <si>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</si>
  <si>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</si>
  <si>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</si>
  <si>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</si>
  <si>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</si>
  <si>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</si>
  <si>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</si>
  <si>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</si>
  <si>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</si>
  <si>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</si>
  <si>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</si>
  <si>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</si>
  <si>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</si>
  <si>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</si>
  <si>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</si>
  <si>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</si>
  <si>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</si>
  <si>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</si>
  <si>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</si>
  <si>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</si>
  <si>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</si>
  <si>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</si>
  <si>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</si>
  <si>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</si>
  <si>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</si>
  <si>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</si>
  <si>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</si>
  <si>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</si>
  <si>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</si>
  <si>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</si>
  <si>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</si>
  <si>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</si>
  <si>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</si>
  <si>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</si>
  <si>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</si>
  <si>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</si>
  <si>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</si>
  <si>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</si>
  <si>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</si>
  <si>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</si>
  <si>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</si>
  <si>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</si>
  <si>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</si>
  <si>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</si>
  <si>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</si>
  <si>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</si>
  <si>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</si>
  <si>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</si>
  <si>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</si>
  <si>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</si>
  <si>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</si>
  <si>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</si>
  <si>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</si>
  <si>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</si>
  <si>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</si>
  <si>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</si>
  <si>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</si>
  <si>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</si>
  <si>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</si>
  <si>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</si>
  <si>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</si>
  <si>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</si>
  <si>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</si>
  <si>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</si>
  <si>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</si>
  <si>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</si>
  <si>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</si>
  <si>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</si>
  <si>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</si>
  <si>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</si>
  <si>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</si>
  <si>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</si>
  <si>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</si>
  <si>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</si>
  <si>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</si>
  <si>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</si>
  <si>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</si>
  <si>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</si>
  <si>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</si>
  <si>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</si>
  <si>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</si>
  <si>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</si>
  <si>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</si>
  <si>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</si>
  <si>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</si>
  <si>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</si>
  <si>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</si>
  <si>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</si>
  <si>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</si>
  <si>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</si>
  <si>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</si>
  <si>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</si>
  <si>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</si>
  <si>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</si>
  <si>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</si>
  <si>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</si>
  <si>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</si>
  <si>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</si>
  <si>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</si>
  <si>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</si>
  <si>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</si>
  <si>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</si>
  <si>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</si>
  <si>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</si>
  <si>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</si>
  <si>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</si>
  <si>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</si>
  <si>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</si>
  <si>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</si>
  <si>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</si>
  <si>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</si>
  <si>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</si>
  <si>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</si>
  <si>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</si>
  <si>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</si>
  <si>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</si>
  <si>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</si>
  <si>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</si>
  <si>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</si>
  <si>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</si>
  <si>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</si>
  <si>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</si>
  <si>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</si>
  <si>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</si>
  <si>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</si>
  <si>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</si>
  <si>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</si>
  <si>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</si>
  <si>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</si>
  <si>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</si>
  <si>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</si>
  <si>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</si>
  <si>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</si>
  <si>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</si>
  <si>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</si>
  <si>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</si>
  <si>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</si>
  <si>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</si>
  <si>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</si>
  <si>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</si>
  <si>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</si>
  <si>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</si>
  <si>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</si>
  <si>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</si>
  <si>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</si>
  <si>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</si>
  <si>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</si>
  <si>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</si>
  <si>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</si>
  <si>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</si>
  <si>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</si>
  <si>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</si>
  <si>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</si>
  <si>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</si>
  <si>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</si>
  <si>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</si>
  <si>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</si>
  <si>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</si>
  <si>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</si>
  <si>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</si>
  <si>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</si>
  <si>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</si>
  <si>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</si>
  <si>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</si>
  <si>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</si>
  <si>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</si>
  <si>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</si>
  <si>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</si>
  <si>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</si>
  <si>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</si>
  <si>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</si>
  <si>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</si>
  <si>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</si>
  <si>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</si>
  <si>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</si>
  <si>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</si>
  <si>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</si>
  <si>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</si>
  <si>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</si>
  <si>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</si>
  <si>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</si>
  <si>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</si>
  <si>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</si>
  <si>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</si>
  <si>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</si>
  <si>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</si>
  <si>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</si>
  <si>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</si>
  <si>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</si>
  <si>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</si>
  <si>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</si>
  <si>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</si>
  <si>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</si>
  <si>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</si>
  <si>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</si>
  <si>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</si>
  <si>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</si>
  <si>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</si>
  <si>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</si>
  <si>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</si>
  <si>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</si>
  <si>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</si>
  <si>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</si>
  <si>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</si>
  <si>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</si>
  <si>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</si>
  <si>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</si>
  <si>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</si>
  <si>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</si>
  <si>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</si>
  <si>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</si>
  <si>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</si>
  <si>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</si>
  <si>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</si>
  <si>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</si>
  <si>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</si>
  <si>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</si>
  <si>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</si>
  <si>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</si>
  <si>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</si>
  <si>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</si>
  <si>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</si>
  <si>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</si>
  <si>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</si>
  <si>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</si>
  <si>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</si>
  <si>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</si>
  <si>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</si>
  <si>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</si>
  <si>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</si>
  <si>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</si>
  <si>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</si>
  <si>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</si>
  <si>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</si>
  <si>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</si>
  <si>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</si>
  <si>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</si>
  <si>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</si>
  <si>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</si>
  <si>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</si>
  <si>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</si>
  <si>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</si>
  <si>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</si>
  <si>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</si>
  <si>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</si>
  <si>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</si>
  <si>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</si>
  <si>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</si>
  <si>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</si>
  <si>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</si>
  <si>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</si>
  <si>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</si>
  <si>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</si>
  <si>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</si>
  <si>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</si>
  <si>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</si>
  <si>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</si>
  <si>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</si>
  <si>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</si>
  <si>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</si>
  <si>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</si>
  <si>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</si>
  <si>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</si>
  <si>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</si>
  <si>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</si>
  <si>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</si>
  <si>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</si>
  <si>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</si>
  <si>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</si>
  <si>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</si>
  <si>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</si>
  <si>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</si>
  <si>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</si>
  <si>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</si>
  <si>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</si>
  <si>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</si>
  <si>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</si>
  <si>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</si>
  <si>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</si>
  <si>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</si>
  <si>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</si>
  <si>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</si>
  <si>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</si>
  <si>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</si>
  <si>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</si>
  <si>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</si>
  <si>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</si>
  <si>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</si>
  <si>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</si>
  <si>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</si>
  <si>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</si>
  <si>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</si>
  <si>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</si>
  <si>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</si>
  <si>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</si>
  <si>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</si>
  <si>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</si>
  <si>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</si>
  <si>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</si>
  <si>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</si>
  <si>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</si>
  <si>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</si>
  <si>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</si>
  <si>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</si>
  <si>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</si>
  <si>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</si>
  <si>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</si>
  <si>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</si>
  <si>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</si>
  <si>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</si>
  <si>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</si>
  <si>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</si>
  <si>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</si>
  <si>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</si>
  <si>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</si>
  <si>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</si>
  <si>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</si>
  <si>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</si>
  <si>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</si>
  <si>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</si>
  <si>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</si>
  <si>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</si>
  <si>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</si>
  <si>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</si>
  <si>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</si>
  <si>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</si>
  <si>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</si>
  <si>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</si>
  <si>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</si>
  <si>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</si>
  <si>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</si>
  <si>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</si>
  <si>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</si>
  <si>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</si>
  <si>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</si>
  <si>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</si>
  <si>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</si>
  <si>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</si>
  <si>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</si>
  <si>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</si>
  <si>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</si>
  <si>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</si>
  <si>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</si>
  <si>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</si>
  <si>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</si>
  <si>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</si>
  <si>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</si>
  <si>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</si>
  <si>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</si>
  <si>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</si>
  <si>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</si>
  <si>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</si>
  <si>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</si>
  <si>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</si>
  <si>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</si>
  <si>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</si>
  <si>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</si>
  <si>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</si>
  <si>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</si>
  <si>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</si>
  <si>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</si>
  <si>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</si>
  <si>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</si>
  <si>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</si>
  <si>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</si>
  <si>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</si>
  <si>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</si>
  <si>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</si>
  <si>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</si>
  <si>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</si>
  <si>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</si>
  <si>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</si>
  <si>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</si>
  <si>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</si>
  <si>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</si>
  <si>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</si>
  <si>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</si>
  <si>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</si>
  <si>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</si>
  <si>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</si>
  <si>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</si>
  <si>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</si>
  <si>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</si>
  <si>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</si>
  <si>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</si>
  <si>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</si>
  <si>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</si>
  <si>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</si>
  <si>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</si>
  <si>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</si>
  <si>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</si>
  <si>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</si>
  <si>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</si>
  <si>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</si>
  <si>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</si>
  <si>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</si>
  <si>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</si>
  <si>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</si>
  <si>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</si>
  <si>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</si>
  <si>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</si>
  <si>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</si>
  <si>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</si>
  <si>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</si>
  <si>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</si>
  <si>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</si>
  <si>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</si>
  <si>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</si>
  <si>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</si>
  <si>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</si>
  <si>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</si>
  <si>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</si>
  <si>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</si>
  <si>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</si>
  <si>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</si>
  <si>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</si>
  <si>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</si>
  <si>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</si>
  <si>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</si>
  <si>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</si>
  <si>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</si>
  <si>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</si>
  <si>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</si>
  <si>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</si>
  <si>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</si>
  <si>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</si>
  <si>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</si>
  <si>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</si>
  <si>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</si>
  <si>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</si>
  <si>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</si>
  <si>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</si>
  <si>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</si>
  <si>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</si>
  <si>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</si>
  <si>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</si>
  <si>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</si>
  <si>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</si>
  <si>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</si>
  <si>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</si>
  <si>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</si>
  <si>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</si>
  <si>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</si>
  <si>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</si>
  <si>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</si>
  <si>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</si>
  <si>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</si>
  <si>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</si>
  <si>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</si>
  <si>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</si>
  <si>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</si>
  <si>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</si>
  <si>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</si>
  <si>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</si>
  <si>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</si>
  <si>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</si>
  <si>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</si>
  <si>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</si>
  <si>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</si>
  <si>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</si>
  <si>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</si>
  <si>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</si>
  <si>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</si>
  <si>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</si>
  <si>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</si>
  <si>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</si>
  <si>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</si>
  <si>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</si>
  <si>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</si>
  <si>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</si>
  <si>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</si>
  <si>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</si>
  <si>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</si>
  <si>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</si>
  <si>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</si>
  <si>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</si>
  <si>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</si>
  <si>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</si>
  <si>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</si>
  <si>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</si>
  <si>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</si>
  <si>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</si>
  <si>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</si>
  <si>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</si>
  <si>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</si>
  <si>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</si>
  <si>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</si>
  <si>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</si>
  <si>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</si>
  <si>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</si>
  <si>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</si>
  <si>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</si>
  <si>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</si>
  <si>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</si>
  <si>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</si>
  <si>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</si>
  <si>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</si>
  <si>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</si>
  <si>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</si>
  <si>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</si>
  <si>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</si>
  <si>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</si>
  <si>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</si>
  <si>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</si>
  <si>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</si>
  <si>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</si>
  <si>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</si>
  <si>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</si>
  <si>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</si>
  <si>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</si>
  <si>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</si>
  <si>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</si>
  <si>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</si>
  <si>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</si>
  <si>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</si>
  <si>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</si>
  <si>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</si>
  <si>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</si>
  <si>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</si>
  <si>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</si>
  <si>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</si>
  <si>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</si>
  <si>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</si>
  <si>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</si>
  <si>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</si>
  <si>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</si>
  <si>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</si>
  <si>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</si>
  <si>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</si>
  <si>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</si>
  <si>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</si>
  <si>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</si>
  <si>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</si>
  <si>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</si>
  <si>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</si>
  <si>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</si>
  <si>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</si>
  <si>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</si>
  <si>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</si>
  <si>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</si>
  <si>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</si>
  <si>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</si>
  <si>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</si>
  <si>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</si>
  <si>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</si>
  <si>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</si>
  <si>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</si>
  <si>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</si>
  <si>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</si>
  <si>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</si>
  <si>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</si>
  <si>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</si>
  <si>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</si>
  <si>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</si>
  <si>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</si>
  <si>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</si>
  <si>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</si>
  <si>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</si>
  <si>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</si>
  <si>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</si>
  <si>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</si>
  <si>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</si>
  <si>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</si>
  <si>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</si>
  <si>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</si>
  <si>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</si>
  <si>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</si>
  <si>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</si>
  <si>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</si>
  <si>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</si>
  <si>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</si>
  <si>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</si>
  <si>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</si>
  <si>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</si>
  <si>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</si>
  <si>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</si>
  <si>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</si>
  <si>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</si>
  <si>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</si>
  <si>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</si>
  <si>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</si>
  <si>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</si>
  <si>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</si>
  <si>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</si>
  <si>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</si>
  <si>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</si>
  <si>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</si>
  <si>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</si>
  <si>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</si>
  <si>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</si>
  <si>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</si>
  <si>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</si>
  <si>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</si>
  <si>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</si>
  <si>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</si>
  <si>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</si>
  <si>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</si>
  <si>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</si>
  <si>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</si>
  <si>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</si>
  <si>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</si>
  <si>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</si>
  <si>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</si>
  <si>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</si>
  <si>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</si>
  <si>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</si>
  <si>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</si>
  <si>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</si>
  <si>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</si>
  <si>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</si>
  <si>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</si>
  <si>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</si>
  <si>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</si>
  <si>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</si>
  <si>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</si>
  <si>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</si>
  <si>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</si>
  <si>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</si>
  <si>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</si>
  <si>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</si>
  <si>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</si>
  <si>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</si>
  <si>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</si>
  <si>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</si>
  <si>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</si>
  <si>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</si>
  <si>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</si>
  <si>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</si>
  <si>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</si>
  <si>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</si>
  <si>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</si>
  <si>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</si>
  <si>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</si>
  <si>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</si>
  <si>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</si>
  <si>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</si>
  <si>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</si>
  <si>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</si>
  <si>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</si>
  <si>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</si>
  <si>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</si>
  <si>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</si>
  <si>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</si>
  <si>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</si>
  <si>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</si>
  <si>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</si>
  <si>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</si>
  <si>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</si>
  <si>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</si>
  <si>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</si>
  <si>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</si>
  <si>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</si>
  <si>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</si>
  <si>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</si>
  <si>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</si>
  <si>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</si>
  <si>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</si>
  <si>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</si>
  <si>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</si>
  <si>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</si>
  <si>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</si>
  <si>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</si>
  <si>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</si>
  <si>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</si>
  <si>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</si>
  <si>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</si>
  <si>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</si>
  <si>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</si>
  <si>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</si>
  <si>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</si>
  <si>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</si>
  <si>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</si>
  <si>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</si>
  <si>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</si>
  <si>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</si>
  <si>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</si>
  <si>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</si>
  <si>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</si>
  <si>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</si>
  <si>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</si>
  <si>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</si>
  <si>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</si>
  <si>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</si>
  <si>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</si>
  <si>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</si>
  <si>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</si>
  <si>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</si>
  <si>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</si>
  <si>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</si>
  <si>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</si>
  <si>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</si>
  <si>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</si>
  <si>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</si>
  <si>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</si>
  <si>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</si>
  <si>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</si>
  <si>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</si>
  <si>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</si>
  <si>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</si>
  <si>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</si>
  <si>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</si>
  <si>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</si>
  <si>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</si>
  <si>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</si>
  <si>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</si>
  <si>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</si>
  <si>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</si>
  <si>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</si>
  <si>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</si>
  <si>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</si>
  <si>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</si>
  <si>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</si>
  <si>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</si>
  <si>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</si>
  <si>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</si>
  <si>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</si>
  <si>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</si>
  <si>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</si>
  <si>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</si>
  <si>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</si>
  <si>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</si>
  <si>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</si>
  <si>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</si>
  <si>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</si>
  <si>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</si>
  <si>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</si>
  <si>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</si>
  <si>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</si>
  <si>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</si>
  <si>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</si>
  <si>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</si>
  <si>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</si>
  <si>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</si>
  <si>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</si>
  <si>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</si>
  <si>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</si>
  <si>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</si>
  <si>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</si>
  <si>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</si>
  <si>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</si>
  <si>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</si>
  <si>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</si>
  <si>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</si>
  <si>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</si>
  <si>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</si>
  <si>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</si>
  <si>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</si>
  <si>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</si>
  <si>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</si>
  <si>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</si>
  <si>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</si>
  <si>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</si>
  <si>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</si>
  <si>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</si>
  <si>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</si>
  <si>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</si>
  <si>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</si>
  <si>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</si>
  <si>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</si>
  <si>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</si>
  <si>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</si>
  <si>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</si>
  <si>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</si>
  <si>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</si>
  <si>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</si>
  <si>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</si>
  <si>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</si>
  <si>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</si>
  <si>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</si>
  <si>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</si>
  <si>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</si>
  <si>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</si>
  <si>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</si>
  <si>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</si>
  <si>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</si>
  <si>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</si>
  <si>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</si>
  <si>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</si>
  <si>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</si>
  <si>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</si>
  <si>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</si>
  <si>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</si>
  <si>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</si>
  <si>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</si>
  <si>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</si>
  <si>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</si>
  <si>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</si>
  <si>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</si>
  <si>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</si>
  <si>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</si>
  <si>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</si>
  <si>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</si>
  <si>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</si>
  <si>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</si>
  <si>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</si>
  <si>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</si>
  <si>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</si>
  <si>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</si>
  <si>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</si>
  <si>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</si>
  <si>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</si>
  <si>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</si>
  <si>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</si>
  <si>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</si>
  <si>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</si>
  <si>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</si>
  <si>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</si>
  <si>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</si>
  <si>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</si>
  <si>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</si>
  <si>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</si>
  <si>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</si>
  <si>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</si>
  <si>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</si>
  <si>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</si>
  <si>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</si>
  <si>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</si>
  <si>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</si>
  <si>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</si>
  <si>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</si>
  <si>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</si>
  <si>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</si>
  <si>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</si>
  <si>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</si>
  <si>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</si>
  <si>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</si>
  <si>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</si>
  <si>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</si>
  <si>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</si>
  <si>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</si>
  <si>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</si>
  <si>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</si>
  <si>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</si>
  <si>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</si>
  <si>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</si>
  <si>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</si>
  <si>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</si>
  <si>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</si>
  <si>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</si>
  <si>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</si>
  <si>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</si>
  <si>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</si>
  <si>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</si>
  <si>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</si>
  <si>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</si>
  <si>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</si>
  <si>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</si>
  <si>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</si>
  <si>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</si>
  <si>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</si>
  <si>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</si>
  <si>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</si>
  <si>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</si>
  <si>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</si>
  <si>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</si>
  <si>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</si>
  <si>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</si>
  <si>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</si>
  <si>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</si>
  <si>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</si>
  <si>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</si>
  <si>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</si>
  <si>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</si>
  <si>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</si>
  <si>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</si>
  <si>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</si>
  <si>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</si>
  <si>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</si>
  <si>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</si>
  <si>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</si>
  <si>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</si>
  <si>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</si>
  <si>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</si>
  <si>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</si>
  <si>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</si>
  <si>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</si>
  <si>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</si>
  <si>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</si>
  <si>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</si>
  <si>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</si>
  <si>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</si>
  <si>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</si>
  <si>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</si>
  <si>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</si>
  <si>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</si>
  <si>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</si>
  <si>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</si>
  <si>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</si>
  <si>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</si>
  <si>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</si>
  <si>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</si>
  <si>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</si>
  <si>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</si>
  <si>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</si>
  <si>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</si>
  <si>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</si>
  <si>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</si>
  <si>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</si>
  <si>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</si>
  <si>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</si>
  <si>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</si>
  <si>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</si>
  <si>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</si>
  <si>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</si>
  <si>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</si>
  <si>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</si>
  <si>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</si>
  <si>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</si>
  <si>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</si>
  <si>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</si>
  <si>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</si>
  <si>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</si>
  <si>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</si>
  <si>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</si>
  <si>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</si>
  <si>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</si>
  <si>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</si>
  <si>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</si>
  <si>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</si>
  <si>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</si>
  <si>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</si>
  <si>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</si>
  <si>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</si>
  <si>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</si>
  <si>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</si>
  <si>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</si>
  <si>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</si>
  <si>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</si>
  <si>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</si>
  <si>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</si>
  <si>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</si>
  <si>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</si>
  <si>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</si>
  <si>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</si>
  <si>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</si>
  <si>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</si>
  <si>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</si>
  <si>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</si>
  <si>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</si>
  <si>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</si>
  <si>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</si>
  <si>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</si>
  <si>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</si>
  <si>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</si>
  <si>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</si>
  <si>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</si>
  <si>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</si>
  <si>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</si>
  <si>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</si>
  <si>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</si>
  <si>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</si>
  <si>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</si>
  <si>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</si>
  <si>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</si>
  <si>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</si>
  <si>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</si>
  <si>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</si>
  <si>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</si>
  <si>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</si>
  <si>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</si>
  <si>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</si>
  <si>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</si>
  <si>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</si>
  <si>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</si>
  <si>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</si>
  <si>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</si>
  <si>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</si>
  <si>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</si>
  <si>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</si>
  <si>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</si>
  <si>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</si>
  <si>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</si>
  <si>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</si>
  <si>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</si>
  <si>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</si>
  <si>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</si>
  <si>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</si>
  <si>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</si>
  <si>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</si>
  <si>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</si>
  <si>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</si>
  <si>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</si>
  <si>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</si>
  <si>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</si>
  <si>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</si>
  <si>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</si>
  <si>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</si>
  <si>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</si>
  <si>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</si>
  <si>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</si>
  <si>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</si>
  <si>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</si>
  <si>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</si>
  <si>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</si>
  <si>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</si>
  <si>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</si>
  <si>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</si>
  <si>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</si>
  <si>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</si>
  <si>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</si>
  <si>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</si>
  <si>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</si>
  <si>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</si>
  <si>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</si>
  <si>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</si>
  <si>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</si>
  <si>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</si>
  <si>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</si>
  <si>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</si>
  <si>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</si>
  <si>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</si>
  <si>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</si>
  <si>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</si>
  <si>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</si>
  <si>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</si>
  <si>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</si>
  <si>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</si>
  <si>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</si>
  <si>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</si>
  <si>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</si>
  <si>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</si>
  <si>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</si>
  <si>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</si>
  <si>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</si>
  <si>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</si>
  <si>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</si>
  <si>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</si>
  <si>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</si>
  <si>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</si>
  <si>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</si>
  <si>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</si>
  <si>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</si>
  <si>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</si>
  <si>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</si>
  <si>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</si>
  <si>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</si>
  <si>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</si>
  <si>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</si>
  <si>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</si>
  <si>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</si>
  <si>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</si>
  <si>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</si>
  <si>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</si>
  <si>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</si>
  <si>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</si>
  <si>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</si>
  <si>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</si>
  <si>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</si>
  <si>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</si>
  <si>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</si>
  <si>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</si>
  <si>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</si>
  <si>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</si>
  <si>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</si>
  <si>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</si>
  <si>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</si>
  <si>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</si>
  <si>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</si>
  <si>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</si>
  <si>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</si>
  <si>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</si>
  <si>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</si>
  <si>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</si>
  <si>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</si>
  <si>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</si>
  <si>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</si>
  <si>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</si>
  <si>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</si>
  <si>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</si>
  <si>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</si>
  <si>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</si>
  <si>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</si>
  <si>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</si>
  <si>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</si>
  <si>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</si>
  <si>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</si>
  <si>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</si>
  <si>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</si>
  <si>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</si>
  <si>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</si>
  <si>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</si>
  <si>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</si>
  <si>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</si>
  <si>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</si>
  <si>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</si>
  <si>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</si>
  <si>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</si>
  <si>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</si>
  <si>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</si>
  <si>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</si>
  <si>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</si>
  <si>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</si>
  <si>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</si>
  <si>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</si>
  <si>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</si>
  <si>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</si>
  <si>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</si>
  <si>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</si>
  <si>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</si>
  <si>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</si>
  <si>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</si>
  <si>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</si>
  <si>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</si>
  <si>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</si>
  <si>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</si>
  <si>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</si>
  <si>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</si>
  <si>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</si>
  <si>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</si>
  <si>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</si>
  <si>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</si>
  <si>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</si>
  <si>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</si>
  <si>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</si>
  <si>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</si>
  <si>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</si>
  <si>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</si>
  <si>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</si>
  <si>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</si>
  <si>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</si>
  <si>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</si>
  <si>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</si>
  <si>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</si>
  <si>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</si>
  <si>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</si>
  <si>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</si>
  <si>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</si>
  <si>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</si>
  <si>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</si>
  <si>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</si>
  <si>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</si>
  <si>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</si>
  <si>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</si>
  <si>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</si>
  <si>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</si>
  <si>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</si>
  <si>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</si>
  <si>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</si>
  <si>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</si>
  <si>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</si>
  <si>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</si>
  <si>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</si>
  <si>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</si>
  <si>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</si>
  <si>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</si>
  <si>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</si>
  <si>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</si>
  <si>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</si>
  <si>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</si>
  <si>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</si>
  <si>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</si>
  <si>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</si>
  <si>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</si>
  <si>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</si>
  <si>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</si>
  <si>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</si>
  <si>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</si>
  <si>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</si>
  <si>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</si>
  <si>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</si>
  <si>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</si>
  <si>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</si>
  <si>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</si>
  <si>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</si>
  <si>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</si>
  <si>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</si>
  <si>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</si>
  <si>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</si>
  <si>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</si>
  <si>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</si>
  <si>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</si>
  <si>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</si>
  <si>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</si>
  <si>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</si>
  <si>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</si>
  <si>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</si>
  <si>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</si>
  <si>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</si>
  <si>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</si>
  <si>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</si>
  <si>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</si>
  <si>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</si>
  <si>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</si>
  <si>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</si>
  <si>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</si>
  <si>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</si>
  <si>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</si>
  <si>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</si>
  <si>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</si>
  <si>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</si>
  <si>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</si>
  <si>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</si>
  <si>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</si>
  <si>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</si>
  <si>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</si>
  <si>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</si>
  <si>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</si>
  <si>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</si>
  <si>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</si>
  <si>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</si>
  <si>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</si>
  <si>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</si>
  <si>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</si>
  <si>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</si>
  <si>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</si>
  <si>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</si>
  <si>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</si>
  <si>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</si>
  <si>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</si>
  <si>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</si>
  <si>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</si>
  <si>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</si>
  <si>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</si>
  <si>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</si>
  <si>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</si>
  <si>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</si>
  <si>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</si>
  <si>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</si>
  <si>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</si>
  <si>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</si>
  <si>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</si>
  <si>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</si>
  <si>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</si>
  <si>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</si>
  <si>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</si>
  <si>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</si>
  <si>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</si>
  <si>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</si>
  <si>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</si>
  <si>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</si>
  <si>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</si>
  <si>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</si>
  <si>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</si>
  <si>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</si>
  <si>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</si>
  <si>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</si>
  <si>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</si>
  <si>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</si>
  <si>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</si>
  <si>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</si>
  <si>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</si>
  <si>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</si>
  <si>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</si>
  <si>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</si>
  <si>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</si>
  <si>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</si>
  <si>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</si>
  <si>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</si>
  <si>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</si>
  <si>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</si>
  <si>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</si>
  <si>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</si>
  <si>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</si>
  <si>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</si>
  <si>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</si>
  <si>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</si>
  <si>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</si>
  <si>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</si>
  <si>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</si>
  <si>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</si>
  <si>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</si>
  <si>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</si>
  <si>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</si>
  <si>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</si>
  <si>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</si>
  <si>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</si>
  <si>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</si>
  <si>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</si>
  <si>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</si>
  <si>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</si>
  <si>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</si>
  <si>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</si>
  <si>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</si>
  <si>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</si>
  <si>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</si>
  <si>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</si>
  <si>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</si>
  <si>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</si>
  <si>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</si>
  <si>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</si>
  <si>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</si>
  <si>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</si>
  <si>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</si>
  <si>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</si>
  <si>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</si>
  <si>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</si>
  <si>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</si>
  <si>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</si>
  <si>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</si>
  <si>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</si>
  <si>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</si>
  <si>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</si>
  <si>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</si>
  <si>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</si>
  <si>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</si>
  <si>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</si>
  <si>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</si>
  <si>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</si>
  <si>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</si>
  <si>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</si>
  <si>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</si>
  <si>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</si>
  <si>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</si>
  <si>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</si>
  <si>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</si>
  <si>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</si>
  <si>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</si>
  <si>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</si>
  <si>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</si>
  <si>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</si>
  <si>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</si>
  <si>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</si>
  <si>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</si>
  <si>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</si>
  <si>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</si>
  <si>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</si>
  <si>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</si>
  <si>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</si>
  <si>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</si>
  <si>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</si>
  <si>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</si>
  <si>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</si>
  <si>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</si>
  <si>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</si>
  <si>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</si>
  <si>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</si>
  <si>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</si>
  <si>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</si>
  <si>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</si>
  <si>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</si>
  <si>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</si>
  <si>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</si>
  <si>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</si>
  <si>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</si>
  <si>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</si>
  <si>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</si>
  <si>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</si>
  <si>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</si>
  <si>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</si>
  <si>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</si>
  <si>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</si>
  <si>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</si>
  <si>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</si>
  <si>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</si>
  <si>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</si>
  <si>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</si>
  <si>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</si>
  <si>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</si>
  <si>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</si>
  <si>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</si>
  <si>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</si>
  <si>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</si>
  <si>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</si>
  <si>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</si>
  <si>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</si>
  <si>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</si>
  <si>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</si>
  <si>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</si>
  <si>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</si>
  <si>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</si>
  <si>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</si>
  <si>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</si>
  <si>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</si>
  <si>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</si>
  <si>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</si>
  <si>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</si>
  <si>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</si>
  <si>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</si>
  <si>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</si>
  <si>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</si>
  <si>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</si>
  <si>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</si>
  <si>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</si>
  <si>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</si>
  <si>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</si>
  <si>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</si>
  <si>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</si>
  <si>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</si>
  <si>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</si>
  <si>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</si>
  <si>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</si>
  <si>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</si>
  <si>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</si>
  <si>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</si>
  <si>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</si>
  <si>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</si>
  <si>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</si>
  <si>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</si>
  <si>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</si>
  <si>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</si>
  <si>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</si>
  <si>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</si>
  <si>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</si>
  <si>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</si>
  <si>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</si>
  <si>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</si>
  <si>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</si>
  <si>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</si>
  <si>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</si>
  <si>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</si>
  <si>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</si>
  <si>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</si>
  <si>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</si>
  <si>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</si>
  <si>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</si>
  <si>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</si>
  <si>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</si>
  <si>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</si>
  <si>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</si>
  <si>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</si>
  <si>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</si>
  <si>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</si>
  <si>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</si>
  <si>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</si>
  <si>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</si>
  <si>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</si>
  <si>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</si>
  <si>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</si>
  <si>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</si>
  <si>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</si>
  <si>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</si>
  <si>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</si>
  <si>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</si>
  <si>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</si>
  <si>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</si>
  <si>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</si>
  <si>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</si>
  <si>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</si>
  <si>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</si>
  <si>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</si>
  <si>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</si>
  <si>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</si>
  <si>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</si>
  <si>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</si>
  <si>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</si>
  <si>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</si>
  <si>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</si>
  <si>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</si>
  <si>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</si>
  <si>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</si>
  <si>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</si>
  <si>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</si>
  <si>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</si>
  <si>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</si>
  <si>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</si>
  <si>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</si>
  <si>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</si>
  <si>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</si>
  <si>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</si>
  <si>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</si>
  <si>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</si>
  <si>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</si>
  <si>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</si>
  <si>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</si>
  <si>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</si>
  <si>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</si>
  <si>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</si>
  <si>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</si>
  <si>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</si>
  <si>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</si>
  <si>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</si>
  <si>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</si>
  <si>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</si>
  <si>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</si>
  <si>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</si>
  <si>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</si>
  <si>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</si>
  <si>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</si>
  <si>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</si>
  <si>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</si>
  <si>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</si>
  <si>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</si>
  <si>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</si>
  <si>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</si>
  <si>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</si>
  <si>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</si>
  <si>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</si>
  <si>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</si>
  <si>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</si>
  <si>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</si>
  <si>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</si>
  <si>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</si>
  <si>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</si>
  <si>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</si>
  <si>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</si>
  <si>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</si>
  <si>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</si>
  <si>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</si>
  <si>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</si>
  <si>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</si>
  <si>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</si>
  <si>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</si>
  <si>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</si>
  <si>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</si>
  <si>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</si>
  <si>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</si>
  <si>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</si>
  <si>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</si>
  <si>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</si>
  <si>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</si>
  <si>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</si>
  <si>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</si>
  <si>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</si>
  <si>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</si>
  <si>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</si>
  <si>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</si>
  <si>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</si>
  <si>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</si>
  <si>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</si>
  <si>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</si>
  <si>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</si>
  <si>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</si>
  <si>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</si>
  <si>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</si>
  <si>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</si>
  <si>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</si>
  <si>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</si>
  <si>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</si>
  <si>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</si>
  <si>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</si>
  <si>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</si>
  <si>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</si>
  <si>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</si>
  <si>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</si>
  <si>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</si>
  <si>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</si>
  <si>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</si>
  <si>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</si>
  <si>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</si>
  <si>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</si>
  <si>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</si>
  <si>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</si>
  <si>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</si>
  <si>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</si>
  <si>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</si>
  <si>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</si>
  <si>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</si>
  <si>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</si>
  <si>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</si>
  <si>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</si>
  <si>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</si>
  <si>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</si>
  <si>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</si>
  <si>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</si>
  <si>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</si>
  <si>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</si>
  <si>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</si>
  <si>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</si>
  <si>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</si>
  <si>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</si>
  <si>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</si>
  <si>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</si>
  <si>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</si>
  <si>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</si>
  <si>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</si>
  <si>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</si>
  <si>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</si>
  <si>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</si>
  <si>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</si>
  <si>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</si>
  <si>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</si>
  <si>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</si>
  <si>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</si>
  <si>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</si>
  <si>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</si>
  <si>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</si>
  <si>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</si>
  <si>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</si>
  <si>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</si>
  <si>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</si>
  <si>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</si>
  <si>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</si>
  <si>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</si>
  <si>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</si>
  <si>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</si>
  <si>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</si>
  <si>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</si>
  <si>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</si>
  <si>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</si>
  <si>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</si>
  <si>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</si>
  <si>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</si>
  <si>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</si>
  <si>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</si>
  <si>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</si>
  <si>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</si>
  <si>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</si>
  <si>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</si>
  <si>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</si>
  <si>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</si>
  <si>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</si>
  <si>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</si>
  <si>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</si>
  <si>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</si>
  <si>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</si>
  <si>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</si>
  <si>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</si>
  <si>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</si>
  <si>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</si>
  <si>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</si>
  <si>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</si>
  <si>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</si>
  <si>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</si>
  <si>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</si>
  <si>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</si>
  <si>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</si>
  <si>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</si>
  <si>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</si>
  <si>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</si>
  <si>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</si>
  <si>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</si>
  <si>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</si>
  <si>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</si>
  <si>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</si>
  <si>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</si>
  <si>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</si>
  <si>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</si>
  <si>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</si>
  <si>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</si>
  <si>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</si>
  <si>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</si>
  <si>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</si>
  <si>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</si>
  <si>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</si>
  <si>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</si>
  <si>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</si>
  <si>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</si>
  <si>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</si>
  <si>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</si>
  <si>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</si>
  <si>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</si>
  <si>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</si>
  <si>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</si>
  <si>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</si>
  <si>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</si>
  <si>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</si>
  <si>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</si>
  <si>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</si>
  <si>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</si>
  <si>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</si>
  <si>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</si>
  <si>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</si>
  <si>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</si>
  <si>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</si>
  <si>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</si>
  <si>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</si>
  <si>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</si>
  <si>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</si>
  <si>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</si>
  <si>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</si>
  <si>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</si>
  <si>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</si>
  <si>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</si>
  <si>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</si>
  <si>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</si>
  <si>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</si>
  <si>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</si>
  <si>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</si>
  <si>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</si>
  <si>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</si>
  <si>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</si>
  <si>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</si>
  <si>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</si>
  <si>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</si>
  <si>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</si>
  <si>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</si>
  <si>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</si>
  <si>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</si>
  <si>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</si>
  <si>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</si>
  <si>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</si>
  <si>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</si>
  <si>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</si>
  <si>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</si>
  <si>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</si>
  <si>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</si>
  <si>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</si>
  <si>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</si>
  <si>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</si>
  <si>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</si>
  <si>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</si>
  <si>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</si>
  <si>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</si>
  <si>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</si>
  <si>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</si>
  <si>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</si>
  <si>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</si>
  <si>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</si>
  <si>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</si>
  <si>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</si>
  <si>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</si>
  <si>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</si>
  <si>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</si>
  <si>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</si>
  <si>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</si>
  <si>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</si>
  <si>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</si>
  <si>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</si>
  <si>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</si>
  <si>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</si>
  <si>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</si>
  <si>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</si>
  <si>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</si>
  <si>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</si>
  <si>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</si>
  <si>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</si>
  <si>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</si>
  <si>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</si>
  <si>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</si>
  <si>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</si>
  <si>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</si>
  <si>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</si>
  <si>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</si>
  <si>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</si>
  <si>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</si>
  <si>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</si>
  <si>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</si>
  <si>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</si>
  <si>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</si>
  <si>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</si>
  <si>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</si>
  <si>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</si>
  <si>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</si>
  <si>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</si>
  <si>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</si>
  <si>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</si>
  <si>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</si>
  <si>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</si>
  <si>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</si>
  <si>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</si>
  <si>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</si>
  <si>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</si>
  <si>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</si>
  <si>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</si>
  <si>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</si>
  <si>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</si>
  <si>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</si>
  <si>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</si>
  <si>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</si>
  <si>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</si>
  <si>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</si>
  <si>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</si>
  <si>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</si>
  <si>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</si>
  <si>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</si>
  <si>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</si>
  <si>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</si>
  <si>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</si>
  <si>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</si>
  <si>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</si>
  <si>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</si>
  <si>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</si>
  <si>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</si>
  <si>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</si>
  <si>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</si>
  <si>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</si>
  <si>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</si>
  <si>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</si>
  <si>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</si>
  <si>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</si>
  <si>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</si>
  <si>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</si>
  <si>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</si>
  <si>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</si>
  <si>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</si>
  <si>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</si>
  <si>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</si>
  <si>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</si>
  <si>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</si>
  <si>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</si>
  <si>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</si>
  <si>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</si>
  <si>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</si>
  <si>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</si>
  <si>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</si>
  <si>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</si>
  <si>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</si>
  <si>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</si>
  <si>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</si>
  <si>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</si>
  <si>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</si>
  <si>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</si>
  <si>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</si>
  <si>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</si>
  <si>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</si>
  <si>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</si>
  <si>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</si>
  <si>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</si>
  <si>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</si>
  <si>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</si>
  <si>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</si>
  <si>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</si>
  <si>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</si>
  <si>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</si>
  <si>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</si>
  <si>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</si>
  <si>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</si>
  <si>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</si>
  <si>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</si>
  <si>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</si>
  <si>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</si>
  <si>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</si>
  <si>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</si>
  <si>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</si>
  <si>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</si>
  <si>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</si>
  <si>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</si>
  <si>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</si>
  <si>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</si>
  <si>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</si>
  <si>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</si>
  <si>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</si>
  <si>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</si>
  <si>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</si>
  <si>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</si>
  <si>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</si>
  <si>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</si>
  <si>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</si>
  <si>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</si>
  <si>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</si>
  <si>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</si>
  <si>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</si>
  <si>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</si>
  <si>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</si>
  <si>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</si>
  <si>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</si>
  <si>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</si>
  <si>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</si>
  <si>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</si>
  <si>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</si>
  <si>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</si>
  <si>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</si>
  <si>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</si>
  <si>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</si>
  <si>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</si>
  <si>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</si>
  <si>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</si>
  <si>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</si>
  <si>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</si>
  <si>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</si>
  <si>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</si>
  <si>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</si>
  <si>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</si>
  <si>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</si>
  <si>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</si>
  <si>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</si>
  <si>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</si>
  <si>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</si>
  <si>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</si>
  <si>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</si>
  <si>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</si>
  <si>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</si>
  <si>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</si>
  <si>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</si>
  <si>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</si>
  <si>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</si>
  <si>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</si>
  <si>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</si>
  <si>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</si>
  <si>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</si>
  <si>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</si>
  <si>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</si>
  <si>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</si>
  <si>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</si>
  <si>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</si>
  <si>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</si>
  <si>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</si>
  <si>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</si>
  <si>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</si>
  <si>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</si>
  <si>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</si>
  <si>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</si>
  <si>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</si>
  <si>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</si>
  <si>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</si>
  <si>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</si>
  <si>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</si>
  <si>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</si>
  <si>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</si>
  <si>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</si>
  <si>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</si>
  <si>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</si>
  <si>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</si>
  <si>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</si>
  <si>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</si>
  <si>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</si>
  <si>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</si>
  <si>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</si>
  <si>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</si>
  <si>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</si>
  <si>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</si>
  <si>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</si>
  <si>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</si>
  <si>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</si>
  <si>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</si>
  <si>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</si>
  <si>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</si>
  <si>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</si>
  <si>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</si>
  <si>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</si>
  <si>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</si>
  <si>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</si>
  <si>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</si>
  <si>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</si>
  <si>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</si>
  <si>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</si>
  <si>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</si>
  <si>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</si>
  <si>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</si>
  <si>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</si>
  <si>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</si>
  <si>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</si>
  <si>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</si>
  <si>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</si>
  <si>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</si>
  <si>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</si>
  <si>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</si>
  <si>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</si>
  <si>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</si>
  <si>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</si>
  <si>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</si>
  <si>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</si>
  <si>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</si>
  <si>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</si>
  <si>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</si>
  <si>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</si>
  <si>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</si>
  <si>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</si>
  <si>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</si>
  <si>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</si>
  <si>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</si>
  <si>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</si>
  <si>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</si>
  <si>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</si>
  <si>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</si>
  <si>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</si>
  <si>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</si>
  <si>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</si>
  <si>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</si>
  <si>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</si>
  <si>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</si>
  <si>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</si>
  <si>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</si>
  <si>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</si>
  <si>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</si>
  <si>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</si>
  <si>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</si>
  <si>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</si>
  <si>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</si>
  <si>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</si>
  <si>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</si>
  <si>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</si>
  <si>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</si>
  <si>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</si>
  <si>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</si>
  <si>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</si>
  <si>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</si>
  <si>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</si>
  <si>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</si>
  <si>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</si>
  <si>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</si>
  <si>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</si>
  <si>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</si>
  <si>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</si>
  <si>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</si>
  <si>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</si>
  <si>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</si>
  <si>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</si>
  <si>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</si>
  <si>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</si>
  <si>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</si>
  <si>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</si>
  <si>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</si>
  <si>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</si>
  <si>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</si>
  <si>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</si>
  <si>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</si>
  <si>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</si>
  <si>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</si>
  <si>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</si>
  <si>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</si>
  <si>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</si>
  <si>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</si>
  <si>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</si>
  <si>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</si>
  <si>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</si>
  <si>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</si>
  <si>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</si>
  <si>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</si>
  <si>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</si>
  <si>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</si>
  <si>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</si>
  <si>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</si>
  <si>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</si>
  <si>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</si>
  <si>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</si>
  <si>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</si>
  <si>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</si>
  <si>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</si>
  <si>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</si>
  <si>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</si>
  <si>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</si>
  <si>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</si>
  <si>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</si>
  <si>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</si>
  <si>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</si>
  <si>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</si>
  <si>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</si>
  <si>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</si>
  <si>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</si>
  <si>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</si>
  <si>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</si>
  <si>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</si>
  <si>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</si>
  <si>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</si>
  <si>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</si>
  <si>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</si>
  <si>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</si>
  <si>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</si>
  <si>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</si>
  <si>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</si>
  <si>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</si>
  <si>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</si>
  <si>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</si>
  <si>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</si>
  <si>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</si>
  <si>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</si>
  <si>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</si>
  <si>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</si>
  <si>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</si>
  <si>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</si>
  <si>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</si>
  <si>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</si>
  <si>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</si>
  <si>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</si>
  <si>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</si>
  <si>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</si>
  <si>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</si>
  <si>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</si>
  <si>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</si>
  <si>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</si>
  <si>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</si>
  <si>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</si>
  <si>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</si>
  <si>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</si>
  <si>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</si>
  <si>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</si>
  <si>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</si>
  <si>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</si>
  <si>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</si>
  <si>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</si>
  <si>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</si>
  <si>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</si>
  <si>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</si>
  <si>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</si>
  <si>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</si>
  <si>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</si>
  <si>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</si>
  <si>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</si>
  <si>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</si>
  <si>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</si>
  <si>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</si>
  <si>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</si>
  <si>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</si>
  <si>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</si>
  <si>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</si>
  <si>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</si>
  <si>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</si>
  <si>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</si>
  <si>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</si>
  <si>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</si>
  <si>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</si>
  <si>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</si>
  <si>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</si>
  <si>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</si>
  <si>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</si>
  <si>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</si>
  <si>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</si>
  <si>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</si>
  <si>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</si>
  <si>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</si>
  <si>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</si>
  <si>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</si>
  <si>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</si>
  <si>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</si>
  <si>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</si>
  <si>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</si>
  <si>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</si>
  <si>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</si>
  <si>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</si>
  <si>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</si>
  <si>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</si>
  <si>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</si>
  <si>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</si>
  <si>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</si>
  <si>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</si>
  <si>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</si>
  <si>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</si>
  <si>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</si>
  <si>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</si>
  <si>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</si>
  <si>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</si>
  <si>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</si>
  <si>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</si>
  <si>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</si>
  <si>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</si>
  <si>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</si>
  <si>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</si>
  <si>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</si>
  <si>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</si>
  <si>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</si>
  <si>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</si>
  <si>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</si>
  <si>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</si>
  <si>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</si>
  <si>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</si>
  <si>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</si>
  <si>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</si>
  <si>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</si>
  <si>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</si>
  <si>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</si>
  <si>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</si>
  <si>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</si>
  <si>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</si>
  <si>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</si>
  <si>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</si>
  <si>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</si>
  <si>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</si>
  <si>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</si>
  <si>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</si>
  <si>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</si>
  <si>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</si>
  <si>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</si>
  <si>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</si>
  <si>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</si>
  <si>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</si>
  <si>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</si>
  <si>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</si>
  <si>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</si>
  <si>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</si>
  <si>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</si>
  <si>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</si>
  <si>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</si>
  <si>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</si>
  <si>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</si>
  <si>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</si>
  <si>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</si>
  <si>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</si>
  <si>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</si>
  <si>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</si>
  <si>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</si>
  <si>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</si>
  <si>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</si>
  <si>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</si>
  <si>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</si>
  <si>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</si>
  <si>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</si>
  <si>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</si>
  <si>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</si>
  <si>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</si>
  <si>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</si>
  <si>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</si>
  <si>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</si>
  <si>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</si>
  <si>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</si>
  <si>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</si>
  <si>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</si>
  <si>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</si>
  <si>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</si>
  <si>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</si>
  <si>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</si>
  <si>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</si>
  <si>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</si>
  <si>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</si>
  <si>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</si>
  <si>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</si>
  <si>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</si>
  <si>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</si>
  <si>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</si>
  <si>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</si>
  <si>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</si>
  <si>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</si>
  <si>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</si>
  <si>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</si>
  <si>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</si>
  <si>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</si>
  <si>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</si>
  <si>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</si>
  <si>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</si>
  <si>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</si>
  <si>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</si>
  <si>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</si>
  <si>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</si>
  <si>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</si>
  <si>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</si>
  <si>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</si>
  <si>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</si>
  <si>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</si>
  <si>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</si>
  <si>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</si>
  <si>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</si>
  <si>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</si>
  <si>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</si>
  <si>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</si>
  <si>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</si>
  <si>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</si>
  <si>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</si>
  <si>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</si>
  <si>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</si>
  <si>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</si>
  <si>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</si>
  <si>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</si>
  <si>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</si>
  <si>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</si>
  <si>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</si>
  <si>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</si>
  <si>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</si>
  <si>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</si>
  <si>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</si>
  <si>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</si>
  <si>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</si>
  <si>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</si>
  <si>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</si>
  <si>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</si>
  <si>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</si>
  <si>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</si>
  <si>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</si>
  <si>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</si>
  <si>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</si>
  <si>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</si>
  <si>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</si>
  <si>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</si>
  <si>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</si>
  <si>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</si>
  <si>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</si>
  <si>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</si>
  <si>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</si>
  <si>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</si>
  <si>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</si>
  <si>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</si>
  <si>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</si>
  <si>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</si>
  <si>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</si>
  <si>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</si>
  <si>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</si>
  <si>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</si>
  <si>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</si>
  <si>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</si>
  <si>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</si>
  <si>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</si>
  <si>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</si>
  <si>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</si>
  <si>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</si>
  <si>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</si>
  <si>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</si>
  <si>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</si>
  <si>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</si>
  <si>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</si>
  <si>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</si>
  <si>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</si>
  <si>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</si>
  <si>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</si>
  <si>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</si>
  <si>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</si>
  <si>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</si>
  <si>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</si>
  <si>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</si>
  <si>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</si>
  <si>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</si>
  <si>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</si>
  <si>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</si>
  <si>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</si>
  <si>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</si>
  <si>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</si>
  <si>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</si>
  <si>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</si>
  <si>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</si>
  <si>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</si>
  <si>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</si>
  <si>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</si>
  <si>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</si>
  <si>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</si>
  <si>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</si>
  <si>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</si>
  <si>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</si>
  <si>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</si>
  <si>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</si>
  <si>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</si>
  <si>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</si>
  <si>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</si>
  <si>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</si>
  <si>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</si>
  <si>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</si>
  <si>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</si>
  <si>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</si>
  <si>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</si>
  <si>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</si>
  <si>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</si>
  <si>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</si>
  <si>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</si>
  <si>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</si>
  <si>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</si>
  <si>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</si>
  <si>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</si>
  <si>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</si>
  <si>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</si>
  <si>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</si>
  <si>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</si>
  <si>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</si>
  <si>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</si>
  <si>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</si>
  <si>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</si>
  <si>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</si>
  <si>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</si>
  <si>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</si>
  <si>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</si>
  <si>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</si>
  <si>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</si>
  <si>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</si>
  <si>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</si>
  <si>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</si>
  <si>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</si>
  <si>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</si>
  <si>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</si>
  <si>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</si>
  <si>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</si>
  <si>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</si>
  <si>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</si>
  <si>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</si>
  <si>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</si>
  <si>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</si>
  <si>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</si>
  <si>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</si>
  <si>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</si>
  <si>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</si>
  <si>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</si>
  <si>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</si>
  <si>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</si>
  <si>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</si>
  <si>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</si>
  <si>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</si>
  <si>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</si>
  <si>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</si>
  <si>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</si>
  <si>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</si>
  <si>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</si>
  <si>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</si>
  <si>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</si>
  <si>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</si>
  <si>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</si>
  <si>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</si>
  <si>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</si>
  <si>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</si>
  <si>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</si>
  <si>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</si>
  <si>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</si>
  <si>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</si>
  <si>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</si>
  <si>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</si>
  <si>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</si>
  <si>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</si>
  <si>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</si>
  <si>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</si>
  <si>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</si>
  <si>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</si>
  <si>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</si>
  <si>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</si>
  <si>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</si>
  <si>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</si>
  <si>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</si>
  <si>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</si>
  <si>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</si>
  <si>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</si>
  <si>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</si>
  <si>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</si>
  <si>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</si>
  <si>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</si>
  <si>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</si>
  <si>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</si>
  <si>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</si>
  <si>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</si>
  <si>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</si>
  <si>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</si>
  <si>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</si>
  <si>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</si>
  <si>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</si>
  <si>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</si>
  <si>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</si>
  <si>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</si>
  <si>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</si>
  <si>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</si>
  <si>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</si>
  <si>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</si>
  <si>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</si>
  <si>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</si>
  <si>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</si>
  <si>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</si>
  <si>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</si>
  <si>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</si>
  <si>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</si>
  <si>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</si>
  <si>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</si>
  <si>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</si>
  <si>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</si>
  <si>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</si>
  <si>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</si>
  <si>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</si>
  <si>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</si>
  <si>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</si>
  <si>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</si>
  <si>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</si>
  <si>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</si>
  <si>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</si>
  <si>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</si>
  <si>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</si>
  <si>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</si>
  <si>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</si>
  <si>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</si>
  <si>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</si>
  <si>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</si>
  <si>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</si>
  <si>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</si>
  <si>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</si>
  <si>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</si>
  <si>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</si>
  <si>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</si>
  <si>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</si>
  <si>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</si>
  <si>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</si>
  <si>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</si>
  <si>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</si>
  <si>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</si>
  <si>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</si>
  <si>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</si>
  <si>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</si>
  <si>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</si>
  <si>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</si>
  <si>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</si>
  <si>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</si>
  <si>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</si>
  <si>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</si>
  <si>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</si>
  <si>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</si>
  <si>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</si>
  <si>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</si>
  <si>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</si>
  <si>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</si>
  <si>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</si>
  <si>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</si>
  <si>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</si>
  <si>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</si>
  <si>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</si>
  <si>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</si>
  <si>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</si>
  <si>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</si>
  <si>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</si>
  <si>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</si>
  <si>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</si>
  <si>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</si>
  <si>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</si>
  <si>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</si>
  <si>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</si>
  <si>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</si>
  <si>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</si>
  <si>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</si>
  <si>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</si>
  <si>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</si>
  <si>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</si>
  <si>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</si>
  <si>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</si>
  <si>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</si>
  <si>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</si>
  <si>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</si>
  <si>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</si>
  <si>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</si>
  <si>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</si>
  <si>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</si>
  <si>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</si>
  <si>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</si>
  <si>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</si>
  <si>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</si>
  <si>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</si>
  <si>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</si>
  <si>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</si>
  <si>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</si>
  <si>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</si>
  <si>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</si>
  <si>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</si>
  <si>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</si>
  <si>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</si>
  <si>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</si>
  <si>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</si>
  <si>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</si>
  <si>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</si>
  <si>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</si>
  <si>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</si>
  <si>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</si>
  <si>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</si>
  <si>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</si>
  <si>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</si>
  <si>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</si>
  <si>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</si>
  <si>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</si>
  <si>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</si>
  <si>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</si>
  <si>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</si>
  <si>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</si>
  <si>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</si>
  <si>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</si>
  <si>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</si>
  <si>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</si>
  <si>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</si>
  <si>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</si>
  <si>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</si>
  <si>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</si>
  <si>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</si>
  <si>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</si>
  <si>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</si>
  <si>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</si>
  <si>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</si>
  <si>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</si>
  <si>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</si>
  <si>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</si>
  <si>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</si>
  <si>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</si>
  <si>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</si>
  <si>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</si>
  <si>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</si>
  <si>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</si>
  <si>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</si>
  <si>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</si>
  <si>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</si>
  <si>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</si>
  <si>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</si>
  <si>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</si>
  <si>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</si>
  <si>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</si>
  <si>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</si>
  <si>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</si>
  <si>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</si>
  <si>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</si>
  <si>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</si>
  <si>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</si>
  <si>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</si>
  <si>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</si>
  <si>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</si>
  <si>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</si>
  <si>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</si>
  <si>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</si>
  <si>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</si>
  <si>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</si>
  <si>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</si>
  <si>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</si>
  <si>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</si>
  <si>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</si>
  <si>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</si>
  <si>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</si>
  <si>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</si>
  <si>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</si>
  <si>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</si>
  <si>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</si>
  <si>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</si>
  <si>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</si>
  <si>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</si>
  <si>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</si>
  <si>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</si>
  <si>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</si>
  <si>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</si>
  <si>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</si>
  <si>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</si>
  <si>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</si>
  <si>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</si>
  <si>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</si>
  <si>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</si>
  <si>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</si>
  <si>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</si>
  <si>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</si>
  <si>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</si>
  <si>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</si>
  <si>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</si>
  <si>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</si>
  <si>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</si>
  <si>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</si>
  <si>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</si>
  <si>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</si>
  <si>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</si>
  <si>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</si>
  <si>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</si>
  <si>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</si>
  <si>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</si>
  <si>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</si>
  <si>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</si>
  <si>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</si>
  <si>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</si>
  <si>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</si>
  <si>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</si>
  <si>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</si>
  <si>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</si>
  <si>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</si>
  <si>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</si>
  <si>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</si>
  <si>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</si>
  <si>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</si>
  <si>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</si>
  <si>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</si>
  <si>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</si>
  <si>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</si>
  <si>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</si>
  <si>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</si>
  <si>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</si>
  <si>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</si>
  <si>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</si>
  <si>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</si>
  <si>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</si>
  <si>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</si>
  <si>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</si>
  <si>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</si>
  <si>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</si>
  <si>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</si>
  <si>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</si>
  <si>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</si>
  <si>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</si>
  <si>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</si>
  <si>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</si>
  <si>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</si>
  <si>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</si>
  <si>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</si>
  <si>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</si>
  <si>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</si>
  <si>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</si>
  <si>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</si>
  <si>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</si>
  <si>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</si>
  <si>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</si>
  <si>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</si>
  <si>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</si>
  <si>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</si>
  <si>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</si>
  <si>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</si>
  <si>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</si>
  <si>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</si>
  <si>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</si>
  <si>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</si>
  <si>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</si>
  <si>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</si>
  <si>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</si>
  <si>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</si>
  <si>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</si>
  <si>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</si>
  <si>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</si>
  <si>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</si>
  <si>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</si>
  <si>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</si>
  <si>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</si>
  <si>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</si>
  <si>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</si>
  <si>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</si>
  <si>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</si>
  <si>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</si>
  <si>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</si>
  <si>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</si>
  <si>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</si>
  <si>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</si>
  <si>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</si>
  <si>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</si>
  <si>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</si>
  <si>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</si>
  <si>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</si>
  <si>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</si>
  <si>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</si>
  <si>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</si>
  <si>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</si>
  <si>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</si>
  <si>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</si>
  <si>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</si>
  <si>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</si>
  <si>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</si>
  <si>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</si>
  <si>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</si>
  <si>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</si>
  <si>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</si>
  <si>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</si>
  <si>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</si>
  <si>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</si>
  <si>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</si>
  <si>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</si>
  <si>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</si>
  <si>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</si>
  <si>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</si>
  <si>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</si>
  <si>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</si>
  <si>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</si>
  <si>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</si>
  <si>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</si>
  <si>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</si>
  <si>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</si>
  <si>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</si>
  <si>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</si>
  <si>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</si>
  <si>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</si>
  <si>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</si>
  <si>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</si>
  <si>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</si>
  <si>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</si>
  <si>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</si>
  <si>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</si>
  <si>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</si>
  <si>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</si>
  <si>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</si>
  <si>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</si>
  <si>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</si>
  <si>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</si>
  <si>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</si>
  <si>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</si>
  <si>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</si>
  <si>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</si>
  <si>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</si>
  <si>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</si>
  <si>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</si>
  <si>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</si>
  <si>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</si>
  <si>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</si>
  <si>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</si>
  <si>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</si>
  <si>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</si>
  <si>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</si>
  <si>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</si>
  <si>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</si>
  <si>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</si>
  <si>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</si>
  <si>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</si>
  <si>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</si>
  <si>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</si>
  <si>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</si>
  <si>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</si>
  <si>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</si>
  <si>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</si>
  <si>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</si>
  <si>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</si>
  <si>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</si>
  <si>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</si>
  <si>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</si>
  <si>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</si>
  <si>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</si>
  <si>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</si>
  <si>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</si>
  <si>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</si>
  <si>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</si>
  <si>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</si>
  <si>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</si>
  <si>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</si>
  <si>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</si>
  <si>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</si>
  <si>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</si>
  <si>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</si>
  <si>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</si>
  <si>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</si>
  <si>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</si>
  <si>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</si>
  <si>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</si>
  <si>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</si>
  <si>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</si>
  <si>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</si>
  <si>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</si>
  <si>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</si>
  <si>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</si>
  <si>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</si>
  <si>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</si>
  <si>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</si>
  <si>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</si>
  <si>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</si>
  <si>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</si>
  <si>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</si>
  <si>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</si>
  <si>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</si>
  <si>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</si>
  <si>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</si>
  <si>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</si>
  <si>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</si>
  <si>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</si>
  <si>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</si>
  <si>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</si>
  <si>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</si>
  <si>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</si>
  <si>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</si>
  <si>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</si>
  <si>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</si>
  <si>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</si>
  <si>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</si>
  <si>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</si>
  <si>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</si>
  <si>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</si>
  <si>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</si>
  <si>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</si>
  <si>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</si>
  <si>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</si>
  <si>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</si>
  <si>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</si>
  <si>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</si>
  <si>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</si>
  <si>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</si>
  <si>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</si>
  <si>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</si>
  <si>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</si>
  <si>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</si>
  <si>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</si>
  <si>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</si>
  <si>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</si>
  <si>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</si>
  <si>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</si>
  <si>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</si>
  <si>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</si>
  <si>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</si>
  <si>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</si>
  <si>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</si>
  <si>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</si>
  <si>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</si>
  <si>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</si>
  <si>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</si>
  <si>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</si>
  <si>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</si>
  <si>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</si>
  <si>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</si>
  <si>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</si>
  <si>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</si>
  <si>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</si>
  <si>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</si>
  <si>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</si>
  <si>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</si>
  <si>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</si>
  <si>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</si>
  <si>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</si>
  <si>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</si>
  <si>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</si>
  <si>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</si>
  <si>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</si>
  <si>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</si>
  <si>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</si>
  <si>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</si>
  <si>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</si>
  <si>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</si>
  <si>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</si>
  <si>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</si>
  <si>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</si>
  <si>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</si>
  <si>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</si>
  <si>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</si>
  <si>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</si>
  <si>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</si>
  <si>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</si>
  <si>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</si>
  <si>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</si>
  <si>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</si>
  <si>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</si>
  <si>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</si>
  <si>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</si>
  <si>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</si>
  <si>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</si>
  <si>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</si>
  <si>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</si>
  <si>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</si>
  <si>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</si>
  <si>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</si>
  <si>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</si>
  <si>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</si>
  <si>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</si>
  <si>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</si>
  <si>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</si>
  <si>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</si>
  <si>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</si>
  <si>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</si>
  <si>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</si>
  <si>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</si>
  <si>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</si>
  <si>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</si>
  <si>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</si>
  <si>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</si>
  <si>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</si>
  <si>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</si>
  <si>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</si>
  <si>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</si>
  <si>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</si>
  <si>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</si>
  <si>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</si>
  <si>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</si>
  <si>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</si>
  <si>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</si>
  <si>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</si>
  <si>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</si>
  <si>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</si>
  <si>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</si>
  <si>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</si>
  <si>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</si>
  <si>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</si>
  <si>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</si>
  <si>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</si>
  <si>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</si>
  <si>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</si>
  <si>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</si>
  <si>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</si>
  <si>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</si>
  <si>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</si>
  <si>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</si>
  <si>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</si>
  <si>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</si>
  <si>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</si>
  <si>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</si>
  <si>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</si>
  <si>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</si>
  <si>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</si>
  <si>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</si>
  <si>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</si>
  <si>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</si>
  <si>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</si>
  <si>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</si>
  <si>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</si>
  <si>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</si>
  <si>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</si>
  <si>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</si>
  <si>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</si>
  <si>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</si>
  <si>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</si>
  <si>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</si>
  <si>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</si>
  <si>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</si>
  <si>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</si>
  <si>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</si>
  <si>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</si>
  <si>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</si>
  <si>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</si>
  <si>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</si>
  <si>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</si>
  <si>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</si>
  <si>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</si>
  <si>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</si>
  <si>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</si>
  <si>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</si>
  <si>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</si>
  <si>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</si>
  <si>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</si>
  <si>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</si>
  <si>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</si>
  <si>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</si>
  <si>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</si>
  <si>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</si>
  <si>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</si>
  <si>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</si>
  <si>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</si>
  <si>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</si>
  <si>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</si>
  <si>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</si>
  <si>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</si>
  <si>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</si>
  <si>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</si>
  <si>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</si>
  <si>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</si>
  <si>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</si>
  <si>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</si>
  <si>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</si>
  <si>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</si>
  <si>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</si>
  <si>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</si>
  <si>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</si>
  <si>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</si>
  <si>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</si>
  <si>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</si>
  <si>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</si>
  <si>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</si>
  <si>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</si>
  <si>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</si>
  <si>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</si>
  <si>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</si>
  <si>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</si>
  <si>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</si>
  <si>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</si>
  <si>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</si>
  <si>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</si>
  <si>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</si>
  <si>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</si>
  <si>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</si>
  <si>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</si>
  <si>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</si>
  <si>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</si>
  <si>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</si>
  <si>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</si>
  <si>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</si>
  <si>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</si>
  <si>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</si>
  <si>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</si>
  <si>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</si>
  <si>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</si>
  <si>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</si>
  <si>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</si>
  <si>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</si>
  <si>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</si>
  <si>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</si>
  <si>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</si>
  <si>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</si>
  <si>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</si>
  <si>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</si>
  <si>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</si>
  <si>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</si>
  <si>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</si>
  <si>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</si>
  <si>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</si>
  <si>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</si>
  <si>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</si>
  <si>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</si>
  <si>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</si>
  <si>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</si>
  <si>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</si>
  <si>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</si>
  <si>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</si>
  <si>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</si>
  <si>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</si>
  <si>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</si>
  <si>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</si>
  <si>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</si>
  <si>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</si>
  <si>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</si>
  <si>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</si>
  <si>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</si>
  <si>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</si>
  <si>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</si>
  <si>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</si>
  <si>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</si>
  <si>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</si>
  <si>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</si>
  <si>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</si>
  <si>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</si>
  <si>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</si>
  <si>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</si>
  <si>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</si>
  <si>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</si>
  <si>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</si>
  <si>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</si>
  <si>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</si>
  <si>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</si>
  <si>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</si>
  <si>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</si>
  <si>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</si>
  <si>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</si>
  <si>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</si>
  <si>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</si>
  <si>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</si>
  <si>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</si>
  <si>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</si>
  <si>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</si>
  <si>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</si>
  <si>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</si>
  <si>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</si>
  <si>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</si>
  <si>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</si>
  <si>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</si>
  <si>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</si>
  <si>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</si>
  <si>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</si>
  <si>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</si>
  <si>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</si>
  <si>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</si>
  <si>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</si>
  <si>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</si>
  <si>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</si>
  <si>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</si>
  <si>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</si>
  <si>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</si>
  <si>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</si>
  <si>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</si>
  <si>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</si>
  <si>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</si>
  <si>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</si>
  <si>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</si>
  <si>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</si>
  <si>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</si>
  <si>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</si>
  <si>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</si>
  <si>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</si>
  <si>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</si>
  <si>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</si>
  <si>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</si>
  <si>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</si>
  <si>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</si>
  <si>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</si>
  <si>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</si>
  <si>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</si>
  <si>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</si>
  <si>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</si>
  <si>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</si>
  <si>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</si>
  <si>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</si>
  <si>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</si>
  <si>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</si>
  <si>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</si>
  <si>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</si>
  <si>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</si>
  <si>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</si>
  <si>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</si>
  <si>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</si>
  <si>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</si>
  <si>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</si>
  <si>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</si>
  <si>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</si>
  <si>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</si>
  <si>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</si>
  <si>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</si>
  <si>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</si>
  <si>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</si>
  <si>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</si>
  <si>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</si>
  <si>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</si>
  <si>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</si>
  <si>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</si>
  <si>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</si>
  <si>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</si>
  <si>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</si>
  <si>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</si>
  <si>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</si>
  <si>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</si>
  <si>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</si>
  <si>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</si>
  <si>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</si>
  <si>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</si>
  <si>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</si>
  <si>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</si>
  <si>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</si>
  <si>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</si>
  <si>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</si>
  <si>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</si>
  <si>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</si>
  <si>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</si>
  <si>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</si>
  <si>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</si>
  <si>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</si>
  <si>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</si>
  <si>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</si>
  <si>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</si>
  <si>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</si>
  <si>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</si>
  <si>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</si>
  <si>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</si>
  <si>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</si>
  <si>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</si>
  <si>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</si>
  <si>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</si>
  <si>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</si>
  <si>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</si>
  <si>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</si>
  <si>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</si>
  <si>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</si>
  <si>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</si>
  <si>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</si>
  <si>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</si>
  <si>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</si>
  <si>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</si>
  <si>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</si>
  <si>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</si>
  <si>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</si>
  <si>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</si>
  <si>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</si>
  <si>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</si>
  <si>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</si>
  <si>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</si>
  <si>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</si>
  <si>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</si>
  <si>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</si>
  <si>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</si>
  <si>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</si>
  <si>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</si>
  <si>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</si>
  <si>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</si>
  <si>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</si>
  <si>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</si>
  <si>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</si>
  <si>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</si>
  <si>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</si>
  <si>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</si>
  <si>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</si>
  <si>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</si>
  <si>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</si>
  <si>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</si>
  <si>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</si>
  <si>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</si>
  <si>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</si>
  <si>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</si>
  <si>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</si>
  <si>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</si>
  <si>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</si>
  <si>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</si>
  <si>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</si>
  <si>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</si>
  <si>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</si>
  <si>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</si>
  <si>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</si>
  <si>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</si>
  <si>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</si>
  <si>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</si>
  <si>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</si>
  <si>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</si>
  <si>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</si>
  <si>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</si>
  <si>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</si>
  <si>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</si>
  <si>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</si>
  <si>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</si>
  <si>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</si>
  <si>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</si>
  <si>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</si>
  <si>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</si>
  <si>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</si>
  <si>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</si>
  <si>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</si>
  <si>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</si>
  <si>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</si>
  <si>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</si>
  <si>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</si>
  <si>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</si>
  <si>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</si>
  <si>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</si>
  <si>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</si>
  <si>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</si>
  <si>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</si>
  <si>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</si>
  <si>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</si>
  <si>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</si>
  <si>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</si>
  <si>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</si>
  <si>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</si>
  <si>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</si>
  <si>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</si>
  <si>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</si>
  <si>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</si>
  <si>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</si>
  <si>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</si>
  <si>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</si>
  <si>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</si>
  <si>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</si>
  <si>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</si>
  <si>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</si>
  <si>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</si>
  <si>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</si>
  <si>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</si>
  <si>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</si>
  <si>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</si>
  <si>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</si>
  <si>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</si>
  <si>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</si>
  <si>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</si>
  <si>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</si>
  <si>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</si>
  <si>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</si>
  <si>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</si>
  <si>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</si>
  <si>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</si>
  <si>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</si>
  <si>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</si>
  <si>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</si>
  <si>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</si>
  <si>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</si>
  <si>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</si>
  <si>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</si>
  <si>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</si>
  <si>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</si>
  <si>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</si>
  <si>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</si>
  <si>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</si>
  <si>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</si>
  <si>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</si>
  <si>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</si>
  <si>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</si>
  <si>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</si>
  <si>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</si>
  <si>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</si>
  <si>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</si>
  <si>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</si>
  <si>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</si>
  <si>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</si>
  <si>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</si>
  <si>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</si>
  <si>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</si>
  <si>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</si>
  <si>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</si>
  <si>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</si>
  <si>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</si>
  <si>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</si>
  <si>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</si>
  <si>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</si>
  <si>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</si>
  <si>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</si>
  <si>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</si>
  <si>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</si>
  <si>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</si>
  <si>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</si>
  <si>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</si>
  <si>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</si>
  <si>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</si>
  <si>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</si>
  <si>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</si>
  <si>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</si>
  <si>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</si>
  <si>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</si>
  <si>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</si>
  <si>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</si>
  <si>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</si>
  <si>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</si>
  <si>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</si>
  <si>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</si>
  <si>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</si>
  <si>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</si>
  <si>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</si>
  <si>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</si>
  <si>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</si>
  <si>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</si>
  <si>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</si>
  <si>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</si>
  <si>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</si>
  <si>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</si>
  <si>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</si>
  <si>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</si>
  <si>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</si>
  <si>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</si>
  <si>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</si>
  <si>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</si>
  <si>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</si>
  <si>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</si>
  <si>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</si>
  <si>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</si>
  <si>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</si>
  <si>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</si>
  <si>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</si>
  <si>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</si>
  <si>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</si>
  <si>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</si>
  <si>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</si>
  <si>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</si>
  <si>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</si>
  <si>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</si>
  <si>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</si>
  <si>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</si>
  <si>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</si>
  <si>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</si>
  <si>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</si>
  <si>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</si>
  <si>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</si>
  <si>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</si>
  <si>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</si>
  <si>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</si>
  <si>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</si>
  <si>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</si>
  <si>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</si>
  <si>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</si>
  <si>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</si>
  <si>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</si>
  <si>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</si>
  <si>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</si>
  <si>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</si>
  <si>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</si>
  <si>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</si>
  <si>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</si>
  <si>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</si>
  <si>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</si>
  <si>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</si>
  <si>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</si>
  <si>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</si>
  <si>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</si>
  <si>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</si>
  <si>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</si>
  <si>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</si>
  <si>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</si>
  <si>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</si>
  <si>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</si>
  <si>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</si>
  <si>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</si>
  <si>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</si>
  <si>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</si>
  <si>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</si>
  <si>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</si>
  <si>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</si>
  <si>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</si>
  <si>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</si>
  <si>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</si>
  <si>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</si>
  <si>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</si>
  <si>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</si>
  <si>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</si>
  <si>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</si>
  <si>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</si>
  <si>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</si>
  <si>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</si>
  <si>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</si>
  <si>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</si>
  <si>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</si>
  <si>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</si>
  <si>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</si>
  <si>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</si>
  <si>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</si>
  <si>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</si>
  <si>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</si>
  <si>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</si>
  <si>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</si>
  <si>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</si>
  <si>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</si>
  <si>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</si>
  <si>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</si>
  <si>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</si>
  <si>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</si>
  <si>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</si>
  <si>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</si>
  <si>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</si>
  <si>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</si>
  <si>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</si>
  <si>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</si>
  <si>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</si>
  <si>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</si>
  <si>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</si>
  <si>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</si>
  <si>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</si>
  <si>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</si>
  <si>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</si>
  <si>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</si>
  <si>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</si>
  <si>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</si>
  <si>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</si>
  <si>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</si>
  <si>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</si>
  <si>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</si>
  <si>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</si>
  <si>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</si>
  <si>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</si>
  <si>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</si>
  <si>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</si>
  <si>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</si>
  <si>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</si>
  <si>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</si>
  <si>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</si>
  <si>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</si>
  <si>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</si>
  <si>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</si>
  <si>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</si>
  <si>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</si>
  <si>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</si>
  <si>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</si>
  <si>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</si>
  <si>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</si>
  <si>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</si>
  <si>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</si>
  <si>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</si>
  <si>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</si>
  <si>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</si>
  <si>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</si>
  <si>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</si>
  <si>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</si>
  <si>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</si>
  <si>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</si>
  <si>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</si>
  <si>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</si>
  <si>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</si>
  <si>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</si>
  <si>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</si>
  <si>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</si>
  <si>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</si>
  <si>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</si>
  <si>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</si>
  <si>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</si>
  <si>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</si>
  <si>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</si>
  <si>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</si>
  <si>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</si>
  <si>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</si>
  <si>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</si>
  <si>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</si>
  <si>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</si>
  <si>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</si>
  <si>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</si>
  <si>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</si>
  <si>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</si>
  <si>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</si>
  <si>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</si>
  <si>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</si>
  <si>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</si>
  <si>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</si>
  <si>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</si>
  <si>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</si>
  <si>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</si>
  <si>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</si>
  <si>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</si>
  <si>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</si>
  <si>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</si>
  <si>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</si>
  <si>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</si>
  <si>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</si>
  <si>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</si>
  <si>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</si>
  <si>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</si>
  <si>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</si>
  <si>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</si>
  <si>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</si>
  <si>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</si>
  <si>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</si>
  <si>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</si>
  <si>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</si>
  <si>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</si>
  <si>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</si>
  <si>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</si>
  <si>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</si>
  <si>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</si>
  <si>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</si>
  <si>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</si>
  <si>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</si>
  <si>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</si>
  <si>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</si>
  <si>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</si>
  <si>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</si>
  <si>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</si>
  <si>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</si>
  <si>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</si>
  <si>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</si>
  <si>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</si>
  <si>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</si>
  <si>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</si>
  <si>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</si>
  <si>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</si>
  <si>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</si>
  <si>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</si>
  <si>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</si>
  <si>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</si>
  <si>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</si>
  <si>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</si>
  <si>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</si>
  <si>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</si>
  <si>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</si>
  <si>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</si>
  <si>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</si>
  <si>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</si>
  <si>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</si>
  <si>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</si>
  <si>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</si>
  <si>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</si>
  <si>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</si>
  <si>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</si>
  <si>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</si>
  <si>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</si>
  <si>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</si>
  <si>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</si>
  <si>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</si>
  <si>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</si>
  <si>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</si>
  <si>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</si>
  <si>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</si>
  <si>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</si>
  <si>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</si>
  <si>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</si>
  <si>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</si>
  <si>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</si>
  <si>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</si>
  <si>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</si>
  <si>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</si>
  <si>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</si>
  <si>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</si>
  <si>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</si>
  <si>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</si>
  <si>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</si>
  <si>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</si>
  <si>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</si>
  <si>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</si>
  <si>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</si>
  <si>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</si>
  <si>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</si>
  <si>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</si>
  <si>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</si>
  <si>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</si>
  <si>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</si>
  <si>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</si>
  <si>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</si>
  <si>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</si>
  <si>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</si>
  <si>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</si>
  <si>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</si>
  <si>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</si>
  <si>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</si>
  <si>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</si>
  <si>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</si>
  <si>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</si>
  <si>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</si>
  <si>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</si>
  <si>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</si>
  <si>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</si>
  <si>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</si>
  <si>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</si>
  <si>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</si>
  <si>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</si>
  <si>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</si>
  <si>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</si>
  <si>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</si>
  <si>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</si>
  <si>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</si>
  <si>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</si>
  <si>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</si>
  <si>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</si>
  <si>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</si>
  <si>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</si>
  <si>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</si>
  <si>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</si>
  <si>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</si>
  <si>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</si>
  <si>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</si>
  <si>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</si>
  <si>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</si>
  <si>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</si>
  <si>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</si>
  <si>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</si>
  <si>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</si>
  <si>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</si>
  <si>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</si>
  <si>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</si>
  <si>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</si>
  <si>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</si>
  <si>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</si>
  <si>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</si>
  <si>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</si>
  <si>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</si>
  <si>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</si>
  <si>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</si>
  <si>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</si>
  <si>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</si>
  <si>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</si>
  <si>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</si>
  <si>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</si>
  <si>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</si>
  <si>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</si>
  <si>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</si>
  <si>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</si>
  <si>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</si>
  <si>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</si>
  <si>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</si>
  <si>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</si>
  <si>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</si>
  <si>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</si>
  <si>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</si>
  <si>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</si>
  <si>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</si>
  <si>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</si>
  <si>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</si>
  <si>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</si>
  <si>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</si>
  <si>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</si>
  <si>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</si>
  <si>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</si>
  <si>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</si>
  <si>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</si>
  <si>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</si>
  <si>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</si>
  <si>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</si>
  <si>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</si>
  <si>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</si>
  <si>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</si>
  <si>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</si>
  <si>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</si>
  <si>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</si>
  <si>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</si>
  <si>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</si>
  <si>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</si>
  <si>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</si>
  <si>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</si>
  <si>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</si>
  <si>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</si>
  <si>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</si>
  <si>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</si>
  <si>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</si>
  <si>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</si>
  <si>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</si>
  <si>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</si>
  <si>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</si>
  <si>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</si>
  <si>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</si>
  <si>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</si>
  <si>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</si>
  <si>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</si>
  <si>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</si>
  <si>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</si>
  <si>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</si>
  <si>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</si>
  <si>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</si>
  <si>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</si>
  <si>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</si>
  <si>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</si>
  <si>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</si>
  <si>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</si>
  <si>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</si>
  <si>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</si>
  <si>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</si>
  <si>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</si>
  <si>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</si>
  <si>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</si>
  <si>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</si>
  <si>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</si>
  <si>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</si>
  <si>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</si>
  <si>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</si>
  <si>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</si>
  <si>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</si>
  <si>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</si>
  <si>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</si>
  <si>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</si>
  <si>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</si>
  <si>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</si>
  <si>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</si>
  <si>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</si>
  <si>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</si>
  <si>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</si>
  <si>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</si>
  <si>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</si>
  <si>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</si>
  <si>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</si>
  <si>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</si>
  <si>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</si>
  <si>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</si>
  <si>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</si>
  <si>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</si>
  <si>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</si>
  <si>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</si>
  <si>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</si>
  <si>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</si>
  <si>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</si>
  <si>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</si>
  <si>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</si>
  <si>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</si>
  <si>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</si>
  <si>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</si>
  <si>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</si>
  <si>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</si>
  <si>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</si>
  <si>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</si>
  <si>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</si>
  <si>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</si>
  <si>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</si>
  <si>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</si>
  <si>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</si>
  <si>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</si>
  <si>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</si>
  <si>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</si>
  <si>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</si>
  <si>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</si>
  <si>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</si>
  <si>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</si>
  <si>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</si>
  <si>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</si>
  <si>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</si>
  <si>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</si>
  <si>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</si>
  <si>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</si>
  <si>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</si>
  <si>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</si>
  <si>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</si>
  <si>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</si>
  <si>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</si>
  <si>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</si>
  <si>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</si>
  <si>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</si>
  <si>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</si>
  <si>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</si>
  <si>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</si>
  <si>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</si>
  <si>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</si>
  <si>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</si>
  <si>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</si>
  <si>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</si>
  <si>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</si>
  <si>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</si>
  <si>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</si>
  <si>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</si>
  <si>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</si>
  <si>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</si>
  <si>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</si>
  <si>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</si>
  <si>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</si>
  <si>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</si>
  <si>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</si>
  <si>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</si>
  <si>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</si>
  <si>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</si>
  <si>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</si>
  <si>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</si>
  <si>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</si>
  <si>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</si>
  <si>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</si>
  <si>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</si>
  <si>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</si>
  <si>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</si>
  <si>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</si>
  <si>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</si>
  <si>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</si>
  <si>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</si>
  <si>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</si>
  <si>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</si>
  <si>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</si>
  <si>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</si>
  <si>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</si>
  <si>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</si>
  <si>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</si>
  <si>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</si>
  <si>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</si>
  <si>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</si>
  <si>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</si>
  <si>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</si>
  <si>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</si>
  <si>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</si>
  <si>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</si>
  <si>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</si>
  <si>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</si>
  <si>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</si>
  <si>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</si>
  <si>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</si>
  <si>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</si>
  <si>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</si>
  <si>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</si>
  <si>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</si>
  <si>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</si>
  <si>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</si>
  <si>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</si>
  <si>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</si>
  <si>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</si>
  <si>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</si>
  <si>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</si>
  <si>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</si>
  <si>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</si>
  <si>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</si>
  <si>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</si>
  <si>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</si>
  <si>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</si>
  <si>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</si>
  <si>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</si>
  <si>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</si>
  <si>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</si>
  <si>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</si>
  <si>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</si>
  <si>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</si>
  <si>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</si>
  <si>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</si>
  <si>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</si>
  <si>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</si>
  <si>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</si>
  <si>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</si>
  <si>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</si>
  <si>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</si>
  <si>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</si>
  <si>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</si>
  <si>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</si>
  <si>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</si>
  <si>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</si>
  <si>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</si>
  <si>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</si>
  <si>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</si>
  <si>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</si>
  <si>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</si>
  <si>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</si>
  <si>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</si>
  <si>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</si>
  <si>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</si>
  <si>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</si>
  <si>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</si>
  <si>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</si>
  <si>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</si>
  <si>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</si>
  <si>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</si>
  <si>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</si>
  <si>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</si>
  <si>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</si>
  <si>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</si>
  <si>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</si>
  <si>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</si>
  <si>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</si>
  <si>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</si>
  <si>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</si>
  <si>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</si>
  <si>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</si>
  <si>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</si>
  <si>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</si>
  <si>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</si>
  <si>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</si>
  <si>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</si>
  <si>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</si>
  <si>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</si>
  <si>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</si>
  <si>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</si>
  <si>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</si>
  <si>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</si>
  <si>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</si>
  <si>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</si>
  <si>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</si>
  <si>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</si>
  <si>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</si>
  <si>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</si>
  <si>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</si>
  <si>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</si>
  <si>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</si>
  <si>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</si>
  <si>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</si>
  <si>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</si>
  <si>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</si>
  <si>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</si>
  <si>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</si>
  <si>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</si>
  <si>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</si>
  <si>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</si>
  <si>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</si>
  <si>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</si>
  <si>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</si>
  <si>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</si>
  <si>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</si>
  <si>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</si>
  <si>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</si>
  <si>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</si>
  <si>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</si>
  <si>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</si>
  <si>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</si>
  <si>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</si>
  <si>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</si>
  <si>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</si>
  <si>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</si>
  <si>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</si>
  <si>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</si>
  <si>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</si>
  <si>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</si>
  <si>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</si>
  <si>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</si>
  <si>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</si>
  <si>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</si>
  <si>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</si>
  <si>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</si>
  <si>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</si>
  <si>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</si>
  <si>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</si>
  <si>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</si>
  <si>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</si>
  <si>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</si>
  <si>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</si>
  <si>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</si>
  <si>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</si>
  <si>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</si>
  <si>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</si>
  <si>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</si>
  <si>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</si>
  <si>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</si>
  <si>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</si>
  <si>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</si>
  <si>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</si>
  <si>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</si>
  <si>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</si>
  <si>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</si>
  <si>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</si>
  <si>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</si>
  <si>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</si>
  <si>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</si>
  <si>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</si>
  <si>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</si>
  <si>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</si>
  <si>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</si>
  <si>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</si>
  <si>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</si>
  <si>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</si>
  <si>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</si>
  <si>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</si>
  <si>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</si>
  <si>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</si>
  <si>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</si>
  <si>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</si>
  <si>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</si>
  <si>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</si>
  <si>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</si>
  <si>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</si>
  <si>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</si>
  <si>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</si>
  <si>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</si>
  <si>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</si>
  <si>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</si>
  <si>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</si>
  <si>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</si>
  <si>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</si>
  <si>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</si>
  <si>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</si>
  <si>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</si>
  <si>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</si>
  <si>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</si>
  <si>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</si>
  <si>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</si>
  <si>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</si>
  <si>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</si>
  <si>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</si>
  <si>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</si>
  <si>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</si>
  <si>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</si>
  <si>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</si>
  <si>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</si>
  <si>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</si>
  <si>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</si>
  <si>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</si>
  <si>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</si>
  <si>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</si>
  <si>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</si>
  <si>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</si>
  <si>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</si>
  <si>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</si>
  <si>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</si>
  <si>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</si>
  <si>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</si>
  <si>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</si>
  <si>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</si>
  <si>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</si>
  <si>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</si>
  <si>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</si>
  <si>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</si>
  <si>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</si>
  <si>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</si>
  <si>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</si>
  <si>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</si>
  <si>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</si>
  <si>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</si>
  <si>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</si>
  <si>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</si>
  <si>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</si>
  <si>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</si>
  <si>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</si>
  <si>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</si>
  <si>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</si>
  <si>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</si>
  <si>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</si>
  <si>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</si>
  <si>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</si>
  <si>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</si>
  <si>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</si>
  <si>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</si>
  <si>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</si>
  <si>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</si>
  <si>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</si>
  <si>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</si>
  <si>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</si>
  <si>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</si>
  <si>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</si>
  <si>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</si>
  <si>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</si>
  <si>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</si>
  <si>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</si>
  <si>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</si>
  <si>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</si>
  <si>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</si>
  <si>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</si>
  <si>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</si>
  <si>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</si>
  <si>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</si>
  <si>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</si>
  <si>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</si>
  <si>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</si>
  <si>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</si>
  <si>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</si>
  <si>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</si>
  <si>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</si>
  <si>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</si>
  <si>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</si>
  <si>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</si>
  <si>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</si>
  <si>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</si>
  <si>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</si>
  <si>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</si>
  <si>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</si>
  <si>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</si>
  <si>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</si>
  <si>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</si>
  <si>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</si>
  <si>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</si>
  <si>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</si>
  <si>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</si>
  <si>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</si>
  <si>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</si>
  <si>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and we'll send EM team at morning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</si>
  <si>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</si>
  <si>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</si>
  <si>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</si>
  <si>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</si>
  <si>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</si>
  <si>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</si>
  <si>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</si>
  <si>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</si>
  <si>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</si>
  <si>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</si>
  <si>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</si>
  <si>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</si>
  <si>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</si>
  <si>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</si>
  <si>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</si>
  <si>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</si>
  <si>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</si>
  <si>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</si>
  <si>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</si>
  <si>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</si>
  <si>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</si>
  <si>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100 mins</t>
  </si>
  <si>
    <t>PCM-20251125-00000351</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</si>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</sst>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8" totalsRowShown="0" headerRowDxfId="64" dataDxfId="63" headerRowBorderDxfId="61" tableBorderDxfId="62">
  <autoFilter ref="A1:L9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323.28924525462935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0.48068043981766095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45986.237671180555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45986.237671180555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45986.237671180555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45986.237671180555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45986.237671180555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45986.237671180555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45986.237671180555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45986.237671180555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45986.237671180555</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45986.237671180555</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45986.237671180555</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45986.237671180555</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45986.237671180555</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45986.237671180555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45986.237671180555</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45986.237671180555</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45986.237671180555</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45986.237671180555</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45986.237671180555</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45986.237671180555</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45986.237671180555</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45986.237671180555</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45986.237671180555</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45986.237671180555</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45986.237671180555</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45986.237671180555</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45986.237671180555</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45986.237671180555</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45986.237671180555</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45986.237671180555</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45986.237671180555</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45986.237671180555</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45986.237671180555</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45986.237671180555</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45986.237671180555</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45986.237671180555</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45986.237671180555</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45986.237671180555</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45986.237671180555</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45986.237671180555</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45986.237671180555</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45986.237671180555</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45986.237671180555</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45986.237671180555</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45986.237671180555</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45986.237671180555</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45986.237671180555</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45986.237671180555</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45986.237671180555</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45986.237671180555</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45986.237671180555</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45986.237671180555</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45986.237671180555</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45986.237671180555</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45986.237671180555</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45986.237671180555</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45986.237671180555</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45986.237671180555</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45986.237671180555</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45986.237671180555</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45986.237671180555</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45986.237671180555</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161.23783321759402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1.8502521990740206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39109</v>
      </c>
      <c r="B5" s="18" t="str">
        <f>IFERROR(VLOOKUP(D5,DB!A:K,11,0),"")</f>
        <v>R2</v>
      </c>
      <c r="C5" s="18">
        <v>1</v>
      </c>
      <c r="D5" s="18" t="s">
        <v>22260</v>
      </c>
      <c r="E5" s="102" t="s">
        <v>39021</v>
      </c>
      <c r="F5" s="103">
        <v>45985.863032407404</v>
      </c>
      <c r="G5" s="104">
        <f ca="1">IFERROR(NOW()-F5,"-")</f>
        <v>0.37463877315167338</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39111</v>
      </c>
      <c r="B6" s="18" t="str">
        <f>IFERROR(VLOOKUP(D6,DB!A:K,11,0),"")</f>
        <v>R2</v>
      </c>
      <c r="C6" s="18">
        <v>1</v>
      </c>
      <c r="D6" s="61" t="s">
        <v>38840</v>
      </c>
      <c r="E6" s="102" t="s">
        <v>39021</v>
      </c>
      <c r="F6" s="103">
        <v>45986.136122685188</v>
      </c>
      <c r="G6" s="104">
        <f ca="1">IFERROR(NOW()-F7,"-")</f>
        <v>45986.237671180555</v>
      </c>
      <c r="H6" s="103">
        <v>45986.060659722221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39115</v>
      </c>
      <c r="B8" s="18" t="str">
        <f>IFERROR(VLOOKUP(D8,DB!A:K,11,0),"")</f>
        <v>R2</v>
      </c>
      <c r="C8" s="18">
        <v>5</v>
      </c>
      <c r="D8" s="18" t="s">
        <v>25504</v>
      </c>
      <c r="E8" s="102" t="s">
        <v>39102</v>
      </c>
      <c r="F8" s="103">
        <v>45986.225057870368</v>
      </c>
      <c r="G8" s="104">
        <f ca="1">IFERROR(NOW()-F8,"-")</f>
        <v>1.2613310187589377E-2</v>
      </c>
      <c r="H8" s="103">
        <v>45986.211875000001</v>
      </c>
      <c r="I8" s="18" t="str">
        <f>IFERROR(VLOOKUP(D8,DB!A:F,6,0),"")</f>
        <v>Generator-SG</v>
      </c>
      <c r="J8" s="18" t="str">
        <f>IFERROR(VLOOKUP(D8,DB!A:G,7,0),"")</f>
        <v>In progress+Vandalized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45986.237671180555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45986.237671180555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45986.237671180555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45986.237671180555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45986.237671180555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45986.237671180555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45986.237671180555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45986.237671180555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45986.237671180555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45986.237671180555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45986.237671180555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45986.237671180555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45986.237671180555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45986.237671180555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45986.237671180555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45986.237671180555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45986.237671180555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45986.237671180555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45986.237671180555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45986.237671180555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45986.237671180555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45986.237671180555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45986.237671180555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45986.237671180555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45986.237671180555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45986.237671180555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45986.237671180555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45986.237671180555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45986.237671180555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45986.237671180555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45986.237671180555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45986.237671180555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45986.237671180555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45986.237671180555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45986.237671180555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45986.237671180555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45986.237671180555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45986.237671180555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45986.237671180555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45986.237671180555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45986.237671180555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45986.237671180555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45986.237671180555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45986.237671180555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45986.237671180555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45986.237671180555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45986.237671180555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45986.237671180555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45986.237671180555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45986.237671180555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45986.237671180555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45986.237671180555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45986.237671180555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45986.237671180555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45986.237671180555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45986.237671180555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45986.237671180555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45986.237671180555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45986.237671180555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45986.237671180555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45986.237671180555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45986.237671180555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45986.237671180555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45986.237671180555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45986.237671180555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45986.237671180555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45986.237671180555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45986.237671180555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45986.237671180555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45986.237671180555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45986.237671180555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45986.237671180555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45986.237671180555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45986.237671180555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45986.237671180555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45986.237671180555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45986.237671180555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45986.237671180555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45986.237671180555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45986.237671180555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45986.237671180555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45986.237671180555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45986.237671180555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45986.237671180555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45986.237671180555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45986.237671180555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45986.237671180555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45986.237671180555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45986.237671180555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45986.237671180555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45986.237671180555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45986.237671180555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45986.237671180555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45986.237671180555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45986.237671180555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45986.237671180555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45986.237671180555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45986.237671180555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45986.237671180555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45986.237671180555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45986.237671180555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45986.237671180555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45986.237671180555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45986.237671180555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45986.237671180555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45986.237671180555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45986.237671180555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45986.237671180555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45986.237671180555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45986.237671180555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45986.237671180555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45986.237671180555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45986.237671180555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45986.237671180555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45986.237671180555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45986.237671180555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45986.237671180555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45986.237671180555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45986.237671180555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45986.237671180555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45986.237671180555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45986.237671180555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45986.237671180555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8"/>
  <sheetViews>
    <sheetView workbookViewId="0">
      <selection activeCell="D13" sqref="D13: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7" ca="1" si="0">IFERROR(NOW()-F2,"-")</f>
        <v>45986.237671180555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45986.237671180555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45986.237671180555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95"/>
      <c r="F5" s="20"/>
      <c r="G5" s="21">
        <f t="shared" ca="1" si="0"/>
        <v>45986.237671180555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45986.237671180555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45986.237671180555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45986.237671180555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45986.237671180555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45986.237671180555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45986.237671180555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45986.237671180555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45986.237671180555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45986.237671180555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45986.237671180555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45986.237671180555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45986.237671180555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45986.237671180555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45986.237671180555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45986.237671180555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45986.237671180555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45986.237671180555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45986.237671180555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45986.237671180555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45986.237671180555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45986.237671180555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45986.237671180555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45986.237671180555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45986.237671180555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45986.237671180555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45986.237671180555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45986.237671180555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45986.237671180555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45986.237671180555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45986.237671180555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45986.237671180555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45986.237671180555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45986.237671180555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45986.237671180555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45986.237671180555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45986.237671180555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45986.237671180555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45986.237671180555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45986.237671180555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45986.237671180555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45986.237671180555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45986.237671180555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ref="G48:G111" ca="1" si="1">IFERROR(NOW()-F48,"-")</f>
        <v>45986.237671180555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45986.237671180555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45986.237671180555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45986.237671180555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45986.237671180555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45986.237671180555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45986.237671180555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45986.237671180555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45986.237671180555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45986.237671180555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45986.237671180555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45986.237671180555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45986.237671180555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45986.237671180555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45986.237671180555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45986.237671180555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45986.237671180555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45986.237671180555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45986.237671180555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45986.237671180555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45986.237671180555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45986.237671180555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45986.237671180555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45986.237671180555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45986.237671180555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45986.237671180555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45986.237671180555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45986.237671180555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45986.237671180555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45986.237671180555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45986.237671180555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45986.237671180555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45986.237671180555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45986.237671180555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45986.237671180555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45986.237671180555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45986.237671180555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45986.237671180555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45986.237671180555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45986.237671180555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45986.237671180555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45986.237671180555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45986.237671180555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45986.237671180555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45986.237671180555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45986.237671180555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45986.237671180555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45986.237671180555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45986.237671180555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45986.237671180555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45986.237671180555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45986.237671180555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45986.237671180555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45986.237671180555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45986.237671180555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45986.237671180555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45986.237671180555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45986.237671180555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45986.237671180555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45986.237671180555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45986.237671180555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45986.237671180555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45986.237671180555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45986.237671180555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ref="G112:G175" ca="1" si="2">IFERROR(NOW()-F112,"-")</f>
        <v>45986.237671180555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45986.237671180555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45986.237671180555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45986.237671180555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45986.237671180555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45986.237671180555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45986.237671180555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45986.237671180555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45986.237671180555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45986.237671180555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45986.237671180555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45986.237671180555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45986.237671180555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45986.237671180555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45986.237671180555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45986.237671180555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45986.237671180555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45986.237671180555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45986.237671180555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45986.237671180555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45986.237671180555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45986.237671180555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45986.237671180555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45986.237671180555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45986.237671180555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45986.237671180555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45986.237671180555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45986.237671180555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45986.237671180555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45986.237671180555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45986.237671180555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45986.237671180555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45986.237671180555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45986.237671180555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45986.237671180555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45986.237671180555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45986.237671180555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45986.237671180555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45986.237671180555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45986.237671180555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45986.237671180555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45986.237671180555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45986.237671180555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45986.237671180555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45986.237671180555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45986.237671180555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45986.237671180555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45986.237671180555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45986.237671180555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45986.237671180555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45986.237671180555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45986.237671180555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45986.237671180555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45986.237671180555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45986.237671180555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45986.237671180555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45986.237671180555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45986.237671180555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45986.237671180555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45986.237671180555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45986.237671180555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45986.237671180555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45986.237671180555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45986.237671180555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ref="G176:G239" ca="1" si="3">IFERROR(NOW()-F176,"-")</f>
        <v>45986.237671180555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45986.237671180555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45986.237671180555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45986.237671180555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45986.237671180555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45986.237671180555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45986.237671180555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45986.237671180555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45986.237671180555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45986.237671180555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45986.237671180555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45986.237671180555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45986.237671180555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45986.237671180555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45986.237671180555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45986.237671180555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45986.237671180555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45986.237671180555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45986.237671180555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45986.237671180555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45986.237671180555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45986.237671180555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45986.237671180555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45986.237671180555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45986.237671180555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45986.237671180555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45986.237671180555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45986.237671180555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45986.237671180555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45986.237671180555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45986.237671180555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45986.237671180555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45986.237671180555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45986.237671180555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45986.237671180555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45986.237671180555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45986.237671180555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45986.237671180555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45986.237671180555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45986.237671180555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45986.237671180555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45986.237671180555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45986.237671180555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45986.237671180555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45986.237671180555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45986.237671180555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45986.237671180555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45986.237671180555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45986.237671180555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45986.237671180555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45986.237671180555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45986.237671180555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45986.237671180555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45986.237671180555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45986.237671180555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45986.237671180555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45986.237671180555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45986.237671180555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45986.237671180555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45986.237671180555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45986.237671180555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45986.237671180555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45986.237671180555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45986.237671180555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ref="G240:G303" ca="1" si="4">IFERROR(NOW()-F240,"-")</f>
        <v>45986.237671180555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45986.237671180555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45986.237671180555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45986.237671180555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45986.237671180555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45986.237671180555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45986.237671180555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45986.237671180555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45986.237671180555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45986.237671180555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45986.237671180555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45986.237671180555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45986.237671180555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45986.237671180555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45986.237671180555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45986.237671180555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45986.237671180555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45986.237671180555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45986.237671180555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45986.237671180555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45986.237671180555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45986.237671180555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45986.237671180555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45986.237671180555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45986.237671180555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45986.237671180555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45986.237671180555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45986.237671180555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45986.237671180555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45986.237671180555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45986.237671180555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45986.237671180555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45986.237671180555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45986.237671180555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45986.237671180555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45986.237671180555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45986.237671180555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45986.237671180555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45986.237671180555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45986.237671180555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45986.237671180555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45986.237671180555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45986.237671180555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45986.237671180555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45986.237671180555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45986.237671180555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45986.237671180555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45986.237671180555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45986.237671180555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45986.237671180555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45986.237671180555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45986.237671180555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45986.237671180555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45986.237671180555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45986.237671180555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45986.237671180555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45986.237671180555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45986.237671180555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45986.237671180555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45986.237671180555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45986.237671180555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45986.237671180555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45986.237671180555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45986.237671180555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ref="G304:G367" ca="1" si="5">IFERROR(NOW()-F304,"-")</f>
        <v>45986.237671180555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45986.237671180555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45986.237671180555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45986.237671180555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45986.237671180555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45986.237671180555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45986.237671180555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45986.237671180555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45986.237671180555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45986.237671180555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45986.237671180555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45986.237671180555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45986.237671180555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45986.237671180555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45986.237671180555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45986.237671180555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45986.237671180555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45986.237671180555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45986.237671180555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45986.237671180555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45986.237671180555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45986.237671180555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45986.237671180555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45986.237671180555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45986.237671180555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45986.237671180555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45986.237671180555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45986.237671180555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45986.237671180555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45986.237671180555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45986.237671180555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45986.237671180555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45986.237671180555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45986.237671180555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45986.237671180555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45986.237671180555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45986.237671180555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45986.237671180555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45986.237671180555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45986.237671180555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45986.237671180555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45986.237671180555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45986.237671180555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45986.237671180555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45986.237671180555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45986.237671180555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45986.237671180555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45986.237671180555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45986.237671180555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45986.237671180555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45986.237671180555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45986.237671180555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45986.237671180555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45986.237671180555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45986.237671180555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45986.237671180555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45986.237671180555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45986.237671180555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45986.237671180555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45986.237671180555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45986.237671180555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45986.237671180555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45986.237671180555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45986.237671180555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ref="G368:G431" ca="1" si="6">IFERROR(NOW()-F368,"-")</f>
        <v>45986.237671180555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45986.237671180555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45986.237671180555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45986.237671180555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45986.237671180555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45986.237671180555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45986.237671180555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45986.237671180555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45986.237671180555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45986.237671180555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45986.237671180555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45986.237671180555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45986.237671180555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45986.237671180555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45986.237671180555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45986.237671180555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45986.237671180555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45986.237671180555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45986.237671180555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45986.237671180555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45986.237671180555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45986.237671180555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45986.237671180555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45986.237671180555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45986.237671180555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45986.237671180555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45986.237671180555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45986.237671180555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45986.237671180555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45986.237671180555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45986.237671180555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45986.237671180555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45986.237671180555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45986.237671180555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45986.237671180555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45986.237671180555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45986.237671180555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45986.237671180555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45986.237671180555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45986.237671180555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45986.237671180555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45986.237671180555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45986.237671180555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45986.237671180555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45986.237671180555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45986.237671180555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45986.237671180555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45986.237671180555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45986.237671180555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45986.237671180555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45986.237671180555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45986.237671180555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45986.237671180555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45986.237671180555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45986.237671180555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45986.237671180555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45986.237671180555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45986.237671180555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45986.237671180555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45986.237671180555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45986.237671180555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45986.237671180555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45986.237671180555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45986.237671180555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ref="G432:G495" ca="1" si="7">IFERROR(NOW()-F432,"-")</f>
        <v>45986.237671180555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45986.237671180555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45986.237671180555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45986.237671180555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45986.237671180555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45986.237671180555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45986.237671180555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45986.237671180555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45986.237671180555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45986.237671180555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45986.237671180555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45986.237671180555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45986.237671180555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45986.237671180555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45986.237671180555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45986.237671180555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45986.237671180555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45986.237671180555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45986.237671180555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45986.237671180555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45986.237671180555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45986.237671180555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45986.237671180555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45986.237671180555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45986.237671180555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45986.237671180555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45986.237671180555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45986.237671180555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45986.237671180555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45986.237671180555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45986.237671180555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45986.237671180555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45986.237671180555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45986.237671180555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45986.237671180555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45986.237671180555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45986.237671180555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45986.237671180555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45986.237671180555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45986.237671180555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45986.237671180555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45986.237671180555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45986.237671180555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45986.237671180555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45986.237671180555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45986.237671180555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45986.237671180555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45986.237671180555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45986.237671180555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45986.237671180555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45986.237671180555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45986.237671180555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45986.237671180555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45986.237671180555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45986.237671180555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45986.237671180555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45986.237671180555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45986.237671180555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45986.237671180555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45986.237671180555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45986.237671180555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45986.237671180555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45986.237671180555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45986.237671180555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ref="G496:G559" ca="1" si="8">IFERROR(NOW()-F496,"-")</f>
        <v>45986.237671180555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45986.237671180555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45986.237671180555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45986.237671180555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45986.237671180555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45986.237671180555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45986.237671180555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45986.237671180555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45986.237671180555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45986.237671180555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45986.237671180555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45986.237671180555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45986.237671180555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45986.237671180555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45986.237671180555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45986.237671180555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45986.237671180555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45986.237671180555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45986.237671180555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45986.237671180555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45986.237671180555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45986.237671180555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45986.237671180555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45986.237671180555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45986.237671180555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45986.237671180555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45986.237671180555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45986.237671180555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45986.237671180555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45986.237671180555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45986.237671180555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45986.237671180555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45986.237671180555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45986.237671180555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45986.237671180555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45986.237671180555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45986.237671180555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45986.237671180555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45986.237671180555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45986.237671180555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45986.237671180555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45986.237671180555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45986.237671180555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45986.237671180555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45986.237671180555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45986.237671180555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45986.237671180555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45986.237671180555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45986.237671180555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45986.237671180555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45986.237671180555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45986.237671180555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45986.237671180555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45986.237671180555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45986.237671180555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45986.237671180555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45986.237671180555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45986.237671180555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45986.237671180555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45986.237671180555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45986.237671180555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45986.237671180555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45986.237671180555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45986.237671180555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ref="G560:G623" ca="1" si="9">IFERROR(NOW()-F560,"-")</f>
        <v>45986.237671180555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45986.237671180555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45986.237671180555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45986.237671180555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45986.237671180555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45986.237671180555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45986.237671180555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45986.237671180555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45986.237671180555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45986.237671180555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45986.237671180555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45986.237671180555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45986.237671180555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45986.237671180555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45986.237671180555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45986.237671180555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45986.237671180555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45986.237671180555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45986.237671180555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45986.237671180555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45986.237671180555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45986.237671180555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45986.237671180555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45986.237671180555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45986.237671180555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45986.237671180555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45986.237671180555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45986.237671180555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45986.237671180555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45986.237671180555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45986.237671180555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45986.237671180555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45986.237671180555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45986.237671180555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45986.237671180555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45986.237671180555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45986.237671180555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45986.237671180555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45986.237671180555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45986.237671180555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45986.237671180555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45986.237671180555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45986.237671180555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45986.237671180555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45986.237671180555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45986.237671180555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45986.237671180555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45986.237671180555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45986.237671180555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45986.237671180555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45986.237671180555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45986.237671180555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45986.237671180555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45986.237671180555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45986.237671180555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45986.237671180555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45986.237671180555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45986.237671180555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45986.237671180555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45986.237671180555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45986.237671180555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45986.237671180555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45986.237671180555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45986.237671180555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ref="G624:G687" ca="1" si="10">IFERROR(NOW()-F624,"-")</f>
        <v>45986.237671180555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45986.237671180555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45986.237671180555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45986.237671180555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45986.237671180555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45986.237671180555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45986.237671180555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45986.237671180555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45986.237671180555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45986.237671180555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45986.237671180555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45986.237671180555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45986.237671180555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45986.237671180555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45986.237671180555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45986.237671180555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45986.237671180555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45986.237671180555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45986.237671180555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45986.237671180555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45986.237671180555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45986.237671180555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45986.237671180555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45986.237671180555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45986.237671180555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45986.237671180555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45986.237671180555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45986.237671180555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45986.237671180555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45986.237671180555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45986.237671180555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45986.237671180555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45986.237671180555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45986.237671180555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45986.237671180555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45986.237671180555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45986.237671180555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45986.237671180555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45986.237671180555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45986.237671180555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45986.237671180555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45986.237671180555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45986.237671180555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45986.237671180555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45986.237671180555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45986.237671180555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45986.237671180555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45986.237671180555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45986.237671180555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45986.237671180555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45986.237671180555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45986.237671180555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45986.237671180555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45986.237671180555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45986.237671180555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45986.237671180555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45986.237671180555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45986.237671180555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45986.237671180555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45986.237671180555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45986.237671180555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45986.237671180555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45986.237671180555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45986.237671180555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ref="G688:G751" ca="1" si="11">IFERROR(NOW()-F688,"-")</f>
        <v>45986.237671180555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45986.237671180555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45986.237671180555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45986.237671180555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45986.237671180555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45986.237671180555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45986.237671180555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45986.237671180555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45986.237671180555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45986.237671180555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45986.237671180555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45986.237671180555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45986.237671180555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45986.237671180555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45986.237671180555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45986.237671180555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45986.237671180555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45986.237671180555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45986.237671180555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45986.237671180555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45986.237671180555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45986.237671180555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45986.237671180555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45986.237671180555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45986.237671180555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45986.237671180555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45986.237671180555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45986.237671180555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45986.237671180555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45986.237671180555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45986.237671180555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45986.237671180555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45986.237671180555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45986.237671180555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45986.237671180555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45986.237671180555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45986.237671180555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45986.237671180555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45986.237671180555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45986.237671180555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45986.237671180555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45986.237671180555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45986.237671180555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45986.237671180555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45986.237671180555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45986.237671180555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45986.237671180555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45986.237671180555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45986.237671180555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45986.237671180555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45986.237671180555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45986.237671180555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45986.237671180555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45986.237671180555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45986.237671180555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45986.237671180555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45986.237671180555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45986.237671180555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45986.237671180555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45986.237671180555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45986.237671180555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45986.237671180555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45986.237671180555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45986.237671180555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ref="G752:G815" ca="1" si="12">IFERROR(NOW()-F752,"-")</f>
        <v>45986.237671180555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45986.237671180555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45986.237671180555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45986.237671180555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45986.237671180555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45986.237671180555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45986.237671180555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45986.237671180555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45986.237671180555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45986.237671180555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45986.237671180555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45986.237671180555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45986.237671180555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45986.237671180555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45986.237671180555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45986.237671180555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45986.237671180555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45986.237671180555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45986.237671180555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45986.237671180555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45986.237671180555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45986.237671180555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45986.237671180555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45986.237671180555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45986.237671180555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45986.237671180555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45986.237671180555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45986.237671180555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45986.237671180555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45986.237671180555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45986.237671180555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45986.237671180555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45986.237671180555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45986.237671180555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45986.237671180555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45986.237671180555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45986.237671180555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45986.237671180555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45986.237671180555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45986.237671180555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45986.237671180555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45986.237671180555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45986.237671180555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45986.237671180555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45986.237671180555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45986.237671180555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45986.237671180555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45986.237671180555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45986.237671180555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45986.237671180555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45986.237671180555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45986.237671180555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45986.237671180555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45986.237671180555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45986.237671180555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45986.237671180555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45986.237671180555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45986.237671180555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45986.237671180555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45986.237671180555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45986.237671180555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45986.237671180555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45986.237671180555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45986.237671180555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ref="G816:G879" ca="1" si="13">IFERROR(NOW()-F816,"-")</f>
        <v>45986.237671180555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45986.237671180555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45986.237671180555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45986.237671180555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45986.237671180555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45986.237671180555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45986.237671180555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45986.237671180555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45986.237671180555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45986.237671180555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45986.237671180555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45986.237671180555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45986.237671180555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45986.237671180555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45986.237671180555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45986.237671180555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45986.237671180555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45986.237671180555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45986.237671180555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45986.237671180555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45986.237671180555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45986.237671180555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45986.237671180555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45986.237671180555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45986.237671180555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45986.237671180555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45986.237671180555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45986.237671180555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45986.237671180555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45986.237671180555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45986.237671180555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45986.237671180555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45986.237671180555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45986.237671180555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45986.237671180555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45986.237671180555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45986.237671180555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45986.237671180555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45986.237671180555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45986.237671180555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45986.237671180555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45986.237671180555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45986.237671180555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45986.237671180555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45986.237671180555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45986.237671180555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45986.237671180555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45986.237671180555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45986.237671180555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45986.237671180555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45986.237671180555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45986.237671180555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45986.237671180555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45986.237671180555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45986.237671180555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45986.237671180555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45986.237671180555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45986.237671180555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45986.237671180555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45986.237671180555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45986.237671180555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45986.237671180555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45986.237671180555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45986.237671180555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ref="G880:G943" ca="1" si="14">IFERROR(NOW()-F880,"-")</f>
        <v>45986.237671180555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45986.237671180555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45986.237671180555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45986.237671180555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45986.237671180555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45986.237671180555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45986.237671180555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45986.237671180555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45986.237671180555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45986.237671180555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45986.237671180555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45986.237671180555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45986.237671180555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45986.237671180555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45986.237671180555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45986.237671180555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45986.237671180555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45986.237671180555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45986.237671180555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45986.237671180555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45986.237671180555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45986.237671180555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45986.237671180555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45986.237671180555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45986.237671180555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45986.237671180555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45986.237671180555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45986.237671180555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45986.237671180555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45986.237671180555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45986.237671180555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45986.237671180555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45986.237671180555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45986.237671180555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45986.237671180555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45986.237671180555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45986.237671180555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45986.237671180555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45986.237671180555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45986.237671180555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45986.237671180555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45986.237671180555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45986.237671180555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45986.237671180555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45986.237671180555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45986.237671180555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45986.237671180555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45986.237671180555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45986.237671180555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45986.237671180555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45986.237671180555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45986.237671180555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45986.237671180555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45986.237671180555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45986.237671180555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45986.237671180555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45986.237671180555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45986.237671180555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45986.237671180555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45986.237671180555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45986.237671180555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45986.237671180555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45986.237671180555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45986.237671180555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ref="G944:G958" ca="1" si="15">IFERROR(NOW()-F944,"-")</f>
        <v>45986.237671180555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45986.237671180555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45986.237671180555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45986.237671180555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45986.237671180555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45986.237671180555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45986.237671180555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45986.237671180555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45986.237671180555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45986.237671180555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45986.237671180555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45986.237671180555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45986.237671180555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45986.237671180555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45986.237671180555</v>
      </c>
      <c r="H958" s="22"/>
      <c r="I958" s="19" t="str">
        <f>IFERROR(VLOOKUP(D958,DB!A:F,6,0),"")</f>
        <v/>
      </c>
      <c r="J958" s="18" t="str">
        <f>IFERROR(VLOOKUP(D958,DB!A:G,7,0),"")</f>
        <v/>
      </c>
      <c r="K958" s="45"/>
      <c r="L958" s="23" t="str">
        <f>IFERROR(VLOOKUP(D958,DB!A:I,9,0),"")</f>
        <v/>
      </c>
    </row>
  </sheetData>
  <dataValidations count="2">
    <dataValidation allowBlank="1" showInputMessage="1" showErrorMessage="1" sqref="E1" xr:uid="{5914219A-CB83-432D-936A-CC0CB6F3982A}"/>
    <dataValidation type="list" allowBlank="1" showInputMessage="1" showErrorMessage="1" sqref="E2:E9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282.75695358795929</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3</v>
      </c>
      <c r="D3" s="91" t="s">
        <v>38898</v>
      </c>
      <c r="E3" s="94" t="s">
        <v>39021</v>
      </c>
      <c r="F3" s="95">
        <v>45985.826608796298</v>
      </c>
      <c r="G3" s="96">
        <f t="shared" ref="G3:G4" ca="1" si="0">IFERROR(NOW()-F3,"")</f>
        <v>0.41106238425709307</v>
      </c>
      <c r="H3" s="95">
        <v>45985.805798611109</v>
      </c>
      <c r="I3" s="113" t="str">
        <f>IFERROR(VLOOKUP(D3,DB!A:F,6,0),"")</f>
        <v>Generator-SG</v>
      </c>
      <c r="J3" s="113" t="str">
        <f>IFERROR(VLOOKUP(D3,DB!A:G,7,0),"")</f>
        <v>Dead</v>
      </c>
      <c r="K3" s="97" t="s">
        <v>39120</v>
      </c>
      <c r="L3" s="91" t="str">
        <f>IFERROR(VLOOKUP(D3,DB!A:I,9,0),"")</f>
        <v>Latis</v>
      </c>
    </row>
    <row r="4" spans="1:16" ht="15" customHeight="1">
      <c r="A4" s="113" t="s">
        <v>39121</v>
      </c>
      <c r="B4" s="113" t="str">
        <f>IFERROR(VLOOKUP(D4,DB!A:K,11,0),"")</f>
        <v>R4</v>
      </c>
      <c r="C4" s="93">
        <v>1</v>
      </c>
      <c r="D4" s="91" t="s">
        <v>36088</v>
      </c>
      <c r="E4" s="94" t="s">
        <v>39021</v>
      </c>
      <c r="F4" s="95"/>
      <c r="G4" s="96">
        <f t="shared" ca="1" si="0"/>
        <v>45986.237671180555</v>
      </c>
      <c r="H4" s="95">
        <v>45986.018564814818</v>
      </c>
      <c r="I4" s="113" t="str">
        <f>IFERROR(VLOOKUP(D4,DB!A:F,6,0),"")</f>
        <v>Generator-SG</v>
      </c>
      <c r="J4" s="113" t="str">
        <f>IFERROR(VLOOKUP(D4,DB!A:G,7,0),"")</f>
        <v>No BB Shifted</v>
      </c>
      <c r="K4" s="97" t="s">
        <v>39120</v>
      </c>
      <c r="L4" s="91" t="str">
        <f>IFERROR(VLOOKUP(D4,DB!A:I,9,0),"")</f>
        <v>Latis</v>
      </c>
    </row>
    <row r="5" spans="1:16" ht="15" customHeight="1">
      <c r="A5" s="113"/>
      <c r="B5" s="113" t="str">
        <f>IFERROR(VLOOKUP(D5,DB!A:K,11,0),"")</f>
        <v/>
      </c>
      <c r="C5" s="93"/>
      <c r="D5" s="91" t="s">
        <v>39122</v>
      </c>
      <c r="E5" s="94"/>
      <c r="F5" s="95"/>
      <c r="G5" s="96">
        <f t="shared" ref="G5:G67" ca="1" si="1">IFERROR(NOW()-F5,"")</f>
        <v>45986.237671180555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45986.237671180555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45986.237671180555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45986.237671180555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45986.237671180555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45986.237671180555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45986.237671180555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45986.237671180555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45986.237671180555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45986.237671180555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45986.237671180555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45986.237671180555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45986.237671180555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45986.237671180555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45986.237671180555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45986.237671180555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45986.237671180555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45986.237671180555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45986.237671180555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45986.237671180555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45986.237671180555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45986.237671180555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45986.237671180555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45986.237671180555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45986.237671180555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45986.237671180555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45986.237671180555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45986.237671180555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45986.237671180555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45986.237671180555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45986.237671180555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45986.237671180555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45986.237671180555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45986.237671180555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45986.237671180555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45986.237671180555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45986.237671180555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45986.237671180555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45986.237671180555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45986.237671180555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45986.237671180555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45986.237671180555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45986.237671180555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45986.237671180555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45986.237671180555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45986.237671180555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45986.237671180555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45986.237671180555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45986.237671180555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45986.237671180555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45986.237671180555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45986.237671180555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45986.237671180555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45986.237671180555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45986.237671180555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45986.237671180555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45986.237671180555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45986.237671180555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45986.237671180555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45986.237671180555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45986.237671180555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45986.237671180555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45986.237671180555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45986.237671180555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45986.237671180555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45986.237671180555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45986.237671180555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45986.237671180555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45986.237671180555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45986.237671180555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45986.237671180555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45986.237671180555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45986.237671180555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45986.237671180555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45986.237671180555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45986.237671180555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45986.237671180555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45986.237671180555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45986.237671180555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45986.237671180555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45986.237671180555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45986.237671180555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45986.237671180555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45986.237671180555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45986.237671180555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45986.237671180555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45986.237671180555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45986.237671180555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45986.237671180555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45986.237671180555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45986.237671180555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45986.237671180555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45986.237671180555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45986.237671180555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45986.237671180555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45986.237671180555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45986.237671180555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45986.237671180555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45986.237671180555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45986.237671180555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45986.237671180555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45986.237671180555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45986.237671180555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45986.237671180555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45986.237671180555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45986.237671180555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45986.237671180555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45986.237671180555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45986.237671180555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45986.237671180555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45986.237671180555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45986.237671180555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45986.237671180555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45986.237671180555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45986.237671180555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45986.237671180555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45986.237671180555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45986.237671180555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45986.237671180555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45986.237671180555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45986.237671180555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45986.237671180555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45986.237671180555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45986.237671180555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45986.237671180555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45986.237671180555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45986.237671180555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45986.237671180555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45986.237671180555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45986.237671180555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45986.237671180555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45986.237671180555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45986.237671180555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45986.237671180555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45986.237671180555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45986.237671180555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45986.237671180555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45986.237671180555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45986.237671180555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45986.237671180555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45986.237671180555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45986.237671180555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45986.237671180555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45986.237671180555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45986.237671180555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45986.237671180555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45986.237671180555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45986.237671180555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45986.237671180555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45986.237671180555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45986.237671180555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45986.237671180555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45986.237671180555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45986.237671180555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45986.237671180555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45986.237671180555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45986.237671180555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45986.237671180555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45986.237671180555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45986.237671180555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45986.237671180555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45986.237671180555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45986.237671180555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45986.237671180555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45986.237671180555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45986.237671180555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45986.237671180555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45986.237671180555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45986.237671180555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45986.237671180555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45986.237671180555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45986.237671180555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45986.237671180555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45986.237671180555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45986.237671180555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45986.237671180555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45986.237671180555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45986.237671180555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45986.237671180555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45986.237671180555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45986.237671180555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45986.237671180555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45986.237671180555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45986.237671180555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45986.237671180555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45986.237671180555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45986.237671180555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45986.237671180555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45986.237671180555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45986.237671180555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45986.237671180555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45986.237671180555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45986.237671180555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45986.237671180555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45986.237671180555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45986.237671180555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45986.237671180555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45986.237671180555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45986.237671180555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45986.237671180555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45986.237671180555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45986.237671180555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45986.237671180555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45986.237671180555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45986.237671180555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45986.237671180555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45986.237671180555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45986.237671180555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45986.237671180555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45986.237671180555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45986.237671180555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45986.237671180555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45986.237671180555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45986.237671180555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45986.237671180555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45986.237671180555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45986.237671180555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45986.237671180555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45986.237671180555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45986.237671180555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45986.237671180555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45986.237671180555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45986.237671180555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45986.237671180555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45986.237671180555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45986.237671180555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45986.237671180555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45986.237671180555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45986.237671180555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45986.237671180555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45986.237671180555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45986.237671180555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45986.237671180555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45986.237671180555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45986.237671180555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45986.237671180555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45986.237671180555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45986.237671180555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45986.237671180555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45986.237671180555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45986.237671180555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45986.237671180555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45986.237671180555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45986.237671180555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45986.237671180555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45986.237671180555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45986.237671180555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45986.237671180555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45986.237671180555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45986.237671180555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45986.237671180555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45986.237671180555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45986.237671180555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45986.237671180555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45986.237671180555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45986.237671180555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45986.237671180555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45986.237671180555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45986.237671180555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45986.237671180555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45986.237671180555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45986.237671180555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45986.237671180555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45986.237671180555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45986.237671180555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45986.237671180555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45986.237671180555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45986.237671180555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45986.237671180555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45986.237671180555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45986.237671180555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45986.237671180555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45986.237671180555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45986.237671180555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45986.237671180555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45986.237671180555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45986.237671180555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45986.237671180555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45986.237671180555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45986.237671180555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45986.237671180555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45986.237671180555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45986.237671180555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45986.237671180555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45986.237671180555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45986.237671180555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45986.237671180555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45986.237671180555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45986.237671180555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45986.237671180555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45986.237671180555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45986.237671180555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45986.237671180555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45986.237671180555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45986.237671180555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45986.237671180555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45986.237671180555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45986.237671180555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45986.237671180555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45986.237671180555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45986.237671180555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45986.237671180555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45986.237671180555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45986.237671180555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45986.237671180555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45986.237671180555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45986.237671180555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45986.237671180555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45986.237671180555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45986.237671180555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45986.237671180555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45986.237671180555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45986.237671180555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45986.237671180555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45986.237671180555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45986.237671180555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45986.237671180555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45986.237671180555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45986.237671180555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45986.237671180555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45986.237671180555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45986.237671180555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45986.237671180555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45986.237671180555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45986.237671180555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45986.237671180555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45986.237671180555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45986.237671180555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45986.237671180555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45986.237671180555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45986.237671180555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45986.237671180555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45986.237671180555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45986.237671180555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45986.237671180555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45986.237671180555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45986.237671180555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45986.237671180555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45986.237671180555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45986.237671180555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45986.237671180555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45986.237671180555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45986.237671180555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45986.237671180555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45986.237671180555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45986.237671180555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45986.237671180555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45986.237671180555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45986.237671180555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45986.237671180555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45986.237671180555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45986.237671180555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45986.237671180555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45986.237671180555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45986.237671180555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45986.237671180555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45986.237671180555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45986.237671180555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45986.237671180555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45986.237671180555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45986.237671180555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45986.237671180555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45986.237671180555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45986.237671180555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45986.237671180555</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94.405610995367169</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60.048793865738844</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37.576560069443076</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4.8643725694419118</v>
      </c>
      <c r="H5" s="122">
        <v>45981.360798611109</v>
      </c>
      <c r="I5" s="109" t="str">
        <f>IFERROR(VLOOKUP(D5,DB!A:F,6,0),"")</f>
        <v>SCECO</v>
      </c>
      <c r="J5" s="109" t="str">
        <f>IFERROR(VLOOKUP(D5,DB!A:G,7,0),"")</f>
        <v>Dead</v>
      </c>
      <c r="K5" s="109" t="s">
        <v>39130</v>
      </c>
      <c r="L5" s="109" t="str">
        <f>IFERROR(VLOOKUP(D5,DB!A:I,9,0),"")</f>
        <v>Latis</v>
      </c>
    </row>
    <row r="6" spans="1:13">
      <c r="A6" s="109"/>
      <c r="B6" s="109" t="str">
        <f>IFERROR(VLOOKUP(D6,DB!A:K,11,0),"")</f>
        <v/>
      </c>
      <c r="C6" s="109"/>
      <c r="D6" s="109"/>
      <c r="E6" s="109"/>
      <c r="F6" s="109"/>
      <c r="G6" s="111">
        <f ca="1">IFERROR(NOW()-F6,"")</f>
        <v>45986.237671180555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45986.237671180555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45986.237671180555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45986.237671180555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45986.237671180555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45986.237671180555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45986.237671180555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45986.237671180555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45986.237671180555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45986.237671180555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45986.237671180555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45986.237671180555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45986.237671180555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45986.237671180555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45986.237671180555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45986.237671180555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45986.237671180555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45986.237671180555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45986.237671180555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45986.237671180555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45986.237671180555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45986.237671180555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45986.237671180555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45986.237671180555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45986.237671180555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45986.237671180555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45986.237671180555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45986.237671180555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45986.237671180555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45986.237671180555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45986.237671180555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45986.237671180555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45986.237671180555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45986.237671180555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45986.237671180555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45986.237671180555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45986.237671180555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45986.237671180555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45986.237671180555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45986.237671180555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45986.237671180555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45986.237671180555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39131</v>
      </c>
      <c r="B2" s="137" t="str">
        <f>IFERROR(VLOOKUP(D2,DB!A:K,11,0),"")</f>
        <v>R6</v>
      </c>
      <c r="C2" s="138">
        <v>1</v>
      </c>
      <c r="D2" s="137" t="s">
        <v>34867</v>
      </c>
      <c r="E2" s="109" t="s">
        <v>39021</v>
      </c>
      <c r="F2" s="139">
        <v>45986.205081018517</v>
      </c>
      <c r="G2" s="75">
        <f ca="1">IFERROR(NOW()-F2,"-")</f>
        <v>3.2590162038104609E-2</v>
      </c>
      <c r="H2" s="139">
        <v>45986.199074074073</v>
      </c>
      <c r="I2" s="137" t="str">
        <f>IFERROR(VLOOKUP(D2,DB!A:F,6,0),"")</f>
        <v>SCECO</v>
      </c>
      <c r="J2" s="137" t="str">
        <f>IFERROR(VLOOKUP(D2,DB!A:G,7,0),"")</f>
        <v>Vandalized</v>
      </c>
      <c r="K2" s="140" t="s">
        <v>39132</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39133</v>
      </c>
      <c r="B3" s="137" t="str">
        <f>IFERROR(VLOOKUP(D3,DB!A:K,11,0),"")</f>
        <v>R6</v>
      </c>
      <c r="C3" s="138">
        <v>1</v>
      </c>
      <c r="D3" s="137" t="s">
        <v>37390</v>
      </c>
      <c r="E3" s="109" t="s">
        <v>39021</v>
      </c>
      <c r="F3" s="139">
        <v>45986.22452546296</v>
      </c>
      <c r="G3" s="75">
        <f ca="1">IFERROR(NOW()-F3,"-")</f>
        <v>1.3145717595762108E-2</v>
      </c>
      <c r="H3" s="139">
        <v>45986.2187037037</v>
      </c>
      <c r="I3" s="137" t="str">
        <f>IFERROR(VLOOKUP(D3,DB!A:F,6,0),"")</f>
        <v>Generator-SG</v>
      </c>
      <c r="J3" s="137" t="str">
        <f>IFERROR(VLOOKUP(D3,DB!A:G,7,0),"")</f>
        <v>Vandalized</v>
      </c>
      <c r="K3" s="140" t="s">
        <v>39134</v>
      </c>
      <c r="L3" s="141" t="str">
        <f>IFERROR(VLOOKUP(D3,DB!A:I,9,0),"")</f>
        <v>Latis</v>
      </c>
    </row>
    <row r="4" spans="1:16383" ht="31.5" customHeight="1">
      <c r="A4" s="136"/>
      <c r="B4" s="137" t="str">
        <f>IFERROR(VLOOKUP(D4,DB!A:K,11,0),"")</f>
        <v/>
      </c>
      <c r="C4" s="138"/>
      <c r="D4" s="137"/>
      <c r="E4" s="109"/>
      <c r="F4" s="139"/>
      <c r="G4" s="75">
        <f ca="1">IFERROR(NOW()-F4,"-")</f>
        <v>45986.237671180555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45986.237671180555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45986.237671180555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45986.237671180555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45986.237671180555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45986.237671180555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45986.237671180555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45986.237671180555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45986.237671180555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45986.237671180555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45986.237671180555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45986.237671180555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45986.237671180555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45986.237671180555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45986.237671180555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45986.237671180555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45986.237671180555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45986.237671180555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45986.237671180555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45986.237671180555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45986.237671180555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45986.237671180555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45986.237671180555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45986.237671180555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45986.237671180555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45986.237671180555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45986.237671180555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45986.237671180555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45986.237671180555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45986.237671180555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45986.237671180555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45986.237671180555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45986.237671180555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45986.237671180555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45986.237671180555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45986.237671180555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45986.237671180555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45986.237671180555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45986.237671180555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45986.237671180555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45986.237671180555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2025-11-25T02:43:22Z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