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01" documentId="13_ncr:1_{F6CB121F-512D-4AA6-A0C1-0FB36C537598}" xr6:coauthVersionLast="47" xr6:coauthVersionMax="47" xr10:uidLastSave="{2B6BC5E9-5B5F-4AF5-9EF3-35A9CBC0C603}"/>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B4" i="4"/>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<sst xmlns="http://schemas.openxmlformats.org/spreadsheetml/2006/main" count="180281" uniqueCount="39124">
  <si>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</si>
  <si>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</si>
  <si>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</si>
  <si>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</si>
  <si>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</si>
  <si>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</si>
  <si>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</si>
  <si>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</si>
  <si>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</si>
  <si>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</si>
  <si>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</si>
  <si>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</si>
  <si>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</si>
  <si>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</si>
  <si>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</si>
  <si>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</si>
  <si>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</si>
  <si>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</si>
  <si>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</si>
  <si>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</si>
  <si>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</si>
  <si>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</si>
  <si>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</si>
  <si>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</si>
  <si>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</si>
  <si>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</si>
  <si>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</si>
  <si>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</si>
  <si>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</si>
  <si>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</si>
  <si>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</si>
  <si>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</si>
  <si>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</si>
  <si>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</si>
  <si>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</si>
  <si>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</si>
  <si>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</si>
  <si>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</si>
  <si>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</si>
  <si>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</si>
  <si>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</si>
  <si>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</si>
  <si>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</si>
  <si>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</si>
  <si>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</si>
  <si>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</si>
  <si>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</si>
  <si>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</si>
  <si>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</si>
  <si>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</si>
  <si>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</si>
  <si>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</si>
  <si>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</si>
  <si>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</si>
  <si>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</si>
  <si>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</si>
  <si>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</si>
  <si>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</si>
  <si>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</si>
  <si>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</si>
  <si>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</si>
  <si>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</si>
  <si>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</si>
  <si>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</si>
  <si>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</si>
  <si>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</si>
  <si>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</si>
  <si>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</si>
  <si>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</si>
  <si>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</si>
  <si>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</si>
  <si>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</si>
  <si>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</si>
  <si>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</si>
  <si>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</si>
  <si>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</si>
  <si>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</si>
  <si>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</si>
  <si>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</si>
  <si>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</si>
  <si>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</si>
  <si>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</si>
  <si>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</si>
  <si>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</si>
  <si>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</si>
  <si>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</si>
  <si>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</si>
  <si>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</si>
  <si>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</si>
  <si>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</si>
  <si>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</si>
  <si>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</si>
  <si>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</si>
  <si>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</si>
  <si>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</si>
  <si>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</si>
  <si>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</si>
  <si>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</si>
  <si>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</si>
  <si>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</si>
  <si>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</si>
  <si>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</si>
  <si>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</si>
  <si>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</si>
  <si>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</si>
  <si>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</si>
  <si>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</si>
  <si>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</si>
  <si>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</si>
  <si>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</si>
  <si>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</si>
  <si>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</si>
  <si>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</si>
  <si>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</si>
  <si>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</si>
  <si>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</si>
  <si>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</si>
  <si>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</si>
  <si>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</si>
  <si>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</si>
  <si>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</si>
  <si>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</si>
  <si>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</si>
  <si>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</si>
  <si>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</si>
  <si>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</si>
  <si>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</si>
  <si>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</si>
  <si>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</si>
  <si>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</si>
  <si>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</si>
  <si>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</si>
  <si>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</si>
  <si>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</si>
  <si>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</si>
  <si>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</si>
  <si>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</si>
  <si>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</si>
  <si>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</si>
  <si>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</si>
  <si>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</si>
  <si>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</si>
  <si>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</si>
  <si>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</si>
  <si>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</si>
  <si>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</si>
  <si>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</si>
  <si>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</si>
  <si>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</si>
  <si>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</si>
  <si>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</si>
  <si>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</si>
  <si>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</si>
  <si>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</si>
  <si>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</si>
  <si>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</si>
  <si>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</si>
  <si>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</si>
  <si>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</si>
  <si>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</si>
  <si>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</si>
  <si>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</si>
  <si>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</si>
  <si>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</si>
  <si>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</si>
  <si>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</si>
  <si>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</si>
  <si>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</si>
  <si>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</si>
  <si>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</si>
  <si>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</si>
  <si>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</si>
  <si>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</si>
  <si>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</si>
  <si>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</si>
  <si>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</si>
  <si>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</si>
  <si>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</si>
  <si>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</si>
  <si>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</si>
  <si>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</si>
  <si>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</si>
  <si>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</si>
  <si>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</si>
  <si>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</si>
  <si>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</si>
  <si>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</si>
  <si>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</si>
  <si>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</si>
  <si>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</si>
  <si>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</si>
  <si>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</si>
  <si>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</si>
  <si>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</si>
  <si>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</si>
  <si>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</si>
  <si>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</si>
  <si>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</si>
  <si>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</si>
  <si>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</si>
  <si>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</si>
  <si>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</si>
  <si>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</si>
  <si>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</si>
  <si>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</si>
  <si>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</si>
  <si>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</si>
  <si>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</si>
  <si>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</si>
  <si>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</si>
  <si>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</si>
  <si>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</si>
  <si>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</si>
  <si>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</si>
  <si>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</si>
  <si>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</si>
  <si>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</si>
  <si>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</si>
  <si>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</si>
  <si>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</si>
  <si>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</si>
  <si>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</si>
  <si>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</si>
  <si>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</si>
  <si>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</si>
  <si>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</si>
  <si>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</si>
  <si>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</si>
  <si>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</si>
  <si>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</si>
  <si>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</si>
  <si>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</si>
  <si>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</si>
  <si>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</si>
  <si>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</si>
  <si>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</si>
  <si>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</si>
  <si>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</si>
  <si>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</si>
  <si>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</si>
  <si>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</si>
  <si>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</si>
  <si>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</si>
  <si>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</si>
  <si>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</si>
  <si>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</si>
  <si>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</si>
  <si>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</si>
  <si>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</si>
  <si>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</si>
  <si>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</si>
  <si>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</si>
  <si>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</si>
  <si>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</si>
  <si>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</si>
  <si>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</si>
  <si>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</si>
  <si>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</si>
  <si>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</si>
  <si>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</si>
  <si>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</si>
  <si>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</si>
  <si>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</si>
  <si>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</si>
  <si>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</si>
  <si>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</si>
  <si>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</si>
  <si>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</si>
  <si>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</si>
  <si>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</si>
  <si>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</si>
  <si>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</si>
  <si>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</si>
  <si>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</si>
  <si>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</si>
  <si>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</si>
  <si>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</si>
  <si>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</si>
  <si>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</si>
  <si>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</si>
  <si>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</si>
  <si>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</si>
  <si>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</si>
  <si>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</si>
  <si>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</si>
  <si>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</si>
  <si>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</si>
  <si>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</si>
  <si>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</si>
  <si>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</si>
  <si>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</si>
  <si>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</si>
  <si>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</si>
  <si>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</si>
  <si>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</si>
  <si>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</si>
  <si>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</si>
  <si>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</si>
  <si>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</si>
  <si>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</si>
  <si>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</si>
  <si>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</si>
  <si>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</si>
  <si>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</si>
  <si>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</si>
  <si>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</si>
  <si>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</si>
  <si>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</si>
  <si>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</si>
  <si>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</si>
  <si>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</si>
  <si>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</si>
  <si>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</si>
  <si>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</si>
  <si>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</si>
  <si>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</si>
  <si>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</si>
  <si>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</si>
  <si>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</si>
  <si>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</si>
  <si>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</si>
  <si>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</si>
  <si>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</si>
  <si>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</si>
  <si>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</si>
  <si>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</si>
  <si>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</si>
  <si>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</si>
  <si>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</si>
  <si>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</si>
  <si>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</si>
  <si>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</si>
  <si>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</si>
  <si>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</si>
  <si>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</si>
  <si>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</si>
  <si>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</si>
  <si>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</si>
  <si>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</si>
  <si>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</si>
  <si>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</si>
  <si>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</si>
  <si>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</si>
  <si>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</si>
  <si>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</si>
  <si>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</si>
  <si>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</si>
  <si>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</si>
  <si>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</si>
  <si>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</si>
  <si>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</si>
  <si>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</si>
  <si>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</si>
  <si>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</si>
  <si>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</si>
  <si>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</si>
  <si>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</si>
  <si>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</si>
  <si>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</si>
  <si>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</si>
  <si>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</si>
  <si>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</si>
  <si>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</si>
  <si>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</si>
  <si>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</si>
  <si>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</si>
  <si>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</si>
  <si>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</si>
  <si>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</si>
  <si>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</si>
  <si>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</si>
  <si>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</si>
  <si>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</si>
  <si>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</si>
  <si>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</si>
  <si>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</si>
  <si>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</si>
  <si>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</si>
  <si>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</si>
  <si>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</si>
  <si>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</si>
  <si>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</si>
  <si>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</si>
  <si>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</si>
  <si>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</si>
  <si>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</si>
  <si>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</si>
  <si>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</si>
  <si>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</si>
  <si>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</si>
  <si>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</si>
  <si>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</si>
  <si>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</si>
  <si>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</si>
  <si>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</si>
  <si>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</si>
  <si>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</si>
  <si>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</si>
  <si>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</si>
  <si>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</si>
  <si>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</si>
  <si>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</si>
  <si>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</si>
  <si>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</si>
  <si>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</si>
  <si>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</si>
  <si>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</si>
  <si>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</si>
  <si>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</si>
  <si>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</si>
  <si>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</si>
  <si>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</si>
  <si>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</si>
  <si>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</si>
  <si>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</si>
  <si>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</si>
  <si>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</si>
  <si>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</si>
  <si>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</si>
  <si>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</si>
  <si>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</si>
  <si>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</si>
  <si>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</si>
  <si>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</si>
  <si>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</si>
  <si>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</si>
  <si>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</si>
  <si>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</si>
  <si>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</si>
  <si>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</si>
  <si>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</si>
  <si>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</si>
  <si>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</si>
  <si>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</si>
  <si>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</si>
  <si>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</si>
  <si>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</si>
  <si>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</si>
  <si>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</si>
  <si>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</si>
  <si>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</si>
  <si>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</si>
  <si>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</si>
  <si>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</si>
  <si>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</si>
  <si>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</si>
  <si>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</si>
  <si>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</si>
  <si>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</si>
  <si>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</si>
  <si>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</si>
  <si>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</si>
  <si>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</si>
  <si>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</si>
  <si>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</si>
  <si>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</si>
  <si>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</si>
  <si>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</si>
  <si>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</si>
  <si>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</si>
  <si>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</si>
  <si>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</si>
  <si>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</si>
  <si>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</si>
  <si>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</si>
  <si>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</si>
  <si>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</si>
  <si>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</si>
  <si>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</si>
  <si>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</si>
  <si>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</si>
  <si>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</si>
  <si>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</si>
  <si>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</si>
  <si>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</si>
  <si>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</si>
  <si>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</si>
  <si>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</si>
  <si>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</si>
  <si>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</si>
  <si>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</si>
  <si>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</si>
  <si>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</si>
  <si>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</si>
  <si>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</si>
  <si>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</si>
  <si>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</si>
  <si>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</si>
  <si>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</si>
  <si>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</si>
  <si>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</si>
  <si>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</si>
  <si>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</si>
  <si>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</si>
  <si>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</si>
  <si>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</si>
  <si>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</si>
  <si>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</si>
  <si>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</si>
  <si>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</si>
  <si>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</si>
  <si>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</si>
  <si>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</si>
  <si>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</si>
  <si>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</si>
  <si>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</si>
  <si>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</si>
  <si>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</si>
  <si>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</si>
  <si>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</si>
  <si>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</si>
  <si>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</si>
  <si>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</si>
  <si>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</si>
  <si>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</si>
  <si>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</si>
  <si>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</si>
  <si>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</si>
  <si>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</si>
  <si>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</si>
  <si>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</si>
  <si>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</si>
  <si>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</si>
  <si>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</si>
  <si>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</si>
  <si>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</si>
  <si>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</si>
  <si>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</si>
  <si>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</si>
  <si>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</si>
  <si>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</si>
  <si>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</si>
  <si>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</si>
  <si>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</si>
  <si>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</si>
  <si>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</si>
  <si>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</si>
  <si>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</si>
  <si>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</si>
  <si>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</si>
  <si>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</si>
  <si>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</si>
  <si>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</si>
  <si>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</si>
  <si>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</si>
  <si>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</si>
  <si>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</si>
  <si>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</si>
  <si>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</si>
  <si>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</si>
  <si>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</si>
  <si>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</si>
  <si>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</si>
  <si>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</si>
  <si>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</si>
  <si>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</si>
  <si>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</si>
  <si>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</si>
  <si>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</si>
  <si>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</si>
  <si>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</si>
  <si>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</si>
  <si>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</si>
  <si>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</si>
  <si>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</si>
  <si>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</si>
  <si>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</si>
  <si>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</si>
  <si>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</si>
  <si>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</si>
  <si>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</si>
  <si>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</si>
  <si>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</si>
  <si>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</si>
  <si>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</si>
  <si>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</si>
  <si>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</si>
  <si>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</si>
  <si>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</si>
  <si>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</si>
  <si>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</si>
  <si>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</si>
  <si>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</si>
  <si>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</si>
  <si>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</si>
  <si>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</si>
  <si>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</si>
  <si>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</si>
  <si>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</si>
  <si>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</si>
  <si>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</si>
  <si>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</si>
  <si>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</si>
  <si>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</si>
  <si>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</si>
  <si>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</si>
  <si>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</si>
  <si>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</si>
  <si>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</si>
  <si>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</si>
  <si>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</si>
  <si>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</si>
  <si>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</si>
  <si>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</si>
  <si>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</si>
  <si>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</si>
  <si>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</si>
  <si>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</si>
  <si>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</si>
  <si>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</si>
  <si>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</si>
  <si>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</si>
  <si>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</si>
  <si>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</si>
  <si>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</si>
  <si>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</si>
  <si>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</si>
  <si>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</si>
  <si>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</si>
  <si>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</si>
  <si>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</si>
  <si>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</si>
  <si>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</si>
  <si>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</si>
  <si>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</si>
  <si>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</si>
  <si>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</si>
  <si>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</si>
  <si>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</si>
  <si>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</si>
  <si>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</si>
  <si>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</si>
  <si>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</si>
  <si>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</si>
  <si>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</si>
  <si>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</si>
  <si>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</si>
  <si>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</si>
  <si>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</si>
  <si>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</si>
  <si>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</si>
  <si>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</si>
  <si>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</si>
  <si>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</si>
  <si>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</si>
  <si>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</si>
  <si>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</si>
  <si>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</si>
  <si>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</si>
  <si>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</si>
  <si>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</si>
  <si>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</si>
  <si>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</si>
  <si>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</si>
  <si>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</si>
  <si>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</si>
  <si>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</si>
  <si>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</si>
  <si>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</si>
  <si>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</si>
  <si>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</si>
  <si>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</si>
  <si>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</si>
  <si>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</si>
  <si>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</si>
  <si>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</si>
  <si>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</si>
  <si>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</si>
  <si>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</si>
  <si>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</si>
  <si>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</si>
  <si>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</si>
  <si>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</si>
  <si>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</si>
  <si>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</si>
  <si>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</si>
  <si>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</si>
  <si>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</si>
  <si>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</si>
  <si>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</si>
  <si>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</si>
  <si>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</si>
  <si>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</si>
  <si>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</si>
  <si>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</si>
  <si>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</si>
  <si>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</si>
  <si>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</si>
  <si>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</si>
  <si>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</si>
  <si>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</si>
  <si>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</si>
  <si>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</si>
  <si>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</si>
  <si>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</si>
  <si>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</si>
  <si>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</si>
  <si>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</si>
  <si>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</si>
  <si>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</si>
  <si>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</si>
  <si>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</si>
  <si>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</si>
  <si>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</si>
  <si>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</si>
  <si>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</si>
  <si>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</si>
  <si>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</si>
  <si>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</si>
  <si>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</si>
  <si>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</si>
  <si>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</si>
  <si>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</si>
  <si>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</si>
  <si>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</si>
  <si>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</si>
  <si>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</si>
  <si>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</si>
  <si>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</si>
  <si>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</si>
  <si>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</si>
  <si>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</si>
  <si>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</si>
  <si>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</si>
  <si>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</si>
  <si>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</si>
  <si>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</si>
  <si>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</si>
  <si>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</si>
  <si>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</si>
  <si>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</si>
  <si>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</si>
  <si>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</si>
  <si>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</si>
  <si>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</si>
  <si>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</si>
  <si>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</si>
  <si>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</si>
  <si>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</si>
  <si>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</si>
  <si>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</si>
  <si>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</si>
  <si>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</si>
  <si>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</si>
  <si>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</si>
  <si>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</si>
  <si>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</si>
  <si>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</si>
  <si>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</si>
  <si>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</si>
  <si>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</si>
  <si>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</si>
  <si>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</si>
  <si>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</si>
  <si>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</si>
  <si>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</si>
  <si>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</si>
  <si>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</si>
  <si>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</si>
  <si>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</si>
  <si>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</si>
  <si>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</si>
  <si>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</si>
  <si>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</si>
  <si>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</si>
  <si>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</si>
  <si>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</si>
  <si>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</si>
  <si>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</si>
  <si>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</si>
  <si>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</si>
  <si>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</si>
  <si>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</si>
  <si>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</si>
  <si>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</si>
  <si>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</si>
  <si>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</si>
  <si>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</si>
  <si>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</si>
  <si>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</si>
  <si>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</si>
  <si>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</si>
  <si>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</si>
  <si>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</si>
  <si>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</si>
  <si>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</si>
  <si>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</si>
  <si>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</si>
  <si>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</si>
  <si>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</si>
  <si>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</si>
  <si>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</si>
  <si>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</si>
  <si>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</si>
  <si>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</si>
  <si>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</si>
  <si>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</si>
  <si>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</si>
  <si>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</si>
  <si>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</si>
  <si>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</si>
  <si>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</si>
  <si>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</si>
  <si>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</si>
  <si>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</si>
  <si>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</si>
  <si>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</si>
  <si>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</si>
  <si>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</si>
  <si>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</si>
  <si>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</si>
  <si>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</si>
  <si>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</si>
  <si>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</si>
  <si>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</si>
  <si>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</si>
  <si>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</si>
  <si>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</si>
  <si>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</si>
  <si>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</si>
  <si>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</si>
  <si>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</si>
  <si>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</si>
  <si>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</si>
  <si>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</si>
  <si>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</si>
  <si>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</si>
  <si>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</si>
  <si>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</si>
  <si>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</si>
  <si>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</si>
  <si>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</si>
  <si>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</si>
  <si>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</si>
  <si>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</si>
  <si>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</si>
  <si>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</si>
  <si>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</si>
  <si>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</si>
  <si>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</si>
  <si>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</si>
  <si>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</si>
  <si>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</si>
  <si>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</si>
  <si>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</si>
  <si>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</si>
  <si>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</si>
  <si>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</si>
  <si>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</si>
  <si>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</si>
  <si>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</si>
  <si>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</si>
  <si>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</si>
  <si>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</si>
  <si>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</si>
  <si>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</si>
  <si>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</si>
  <si>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</si>
  <si>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</si>
  <si>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</si>
  <si>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</si>
  <si>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</si>
  <si>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</si>
  <si>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</si>
  <si>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</si>
  <si>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</si>
  <si>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</si>
  <si>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</si>
  <si>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</si>
  <si>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</si>
  <si>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</si>
  <si>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</si>
  <si>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</si>
  <si>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</si>
  <si>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</si>
  <si>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</si>
  <si>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</si>
  <si>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</si>
  <si>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</si>
  <si>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</si>
  <si>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</si>
  <si>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</si>
  <si>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</si>
  <si>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</si>
  <si>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</si>
  <si>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</si>
  <si>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</si>
  <si>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</si>
  <si>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</si>
  <si>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</si>
  <si>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</si>
  <si>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</si>
  <si>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</si>
  <si>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</si>
  <si>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</si>
  <si>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</si>
  <si>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</si>
  <si>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</si>
  <si>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</si>
  <si>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</si>
  <si>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</si>
  <si>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</si>
  <si>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</si>
  <si>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</si>
  <si>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</si>
  <si>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</si>
  <si>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</si>
  <si>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</si>
  <si>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</si>
  <si>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</si>
  <si>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</si>
  <si>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</si>
  <si>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</si>
  <si>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</si>
  <si>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</si>
  <si>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</si>
  <si>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</si>
  <si>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</si>
  <si>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</si>
  <si>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</si>
  <si>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</si>
  <si>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</si>
  <si>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</si>
  <si>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</si>
  <si>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</si>
  <si>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</si>
  <si>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</si>
  <si>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</si>
  <si>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</si>
  <si>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</si>
  <si>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</si>
  <si>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</si>
  <si>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</si>
  <si>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</si>
  <si>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</si>
  <si>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</si>
  <si>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</si>
  <si>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</si>
  <si>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</si>
  <si>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</si>
  <si>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</si>
  <si>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</si>
  <si>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</si>
  <si>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</si>
  <si>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</si>
  <si>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</si>
  <si>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</si>
  <si>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</si>
  <si>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</si>
  <si>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</si>
  <si>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</si>
  <si>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</si>
  <si>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</si>
  <si>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</si>
  <si>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</si>
  <si>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</si>
  <si>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</si>
  <si>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</si>
  <si>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</si>
  <si>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</si>
  <si>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</si>
  <si>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</si>
  <si>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</si>
  <si>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</si>
  <si>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</si>
  <si>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</si>
  <si>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</si>
  <si>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</si>
  <si>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</si>
  <si>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</si>
  <si>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</si>
  <si>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</si>
  <si>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</si>
  <si>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</si>
  <si>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</si>
  <si>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</si>
  <si>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</si>
  <si>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</si>
  <si>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</si>
  <si>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</si>
  <si>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</si>
  <si>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</si>
  <si>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</si>
  <si>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</si>
  <si>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</si>
  <si>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</si>
  <si>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</si>
  <si>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</si>
  <si>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</si>
  <si>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</si>
  <si>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</si>
  <si>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</si>
  <si>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</si>
  <si>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</si>
  <si>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</si>
  <si>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</si>
  <si>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</si>
  <si>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</si>
  <si>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</si>
  <si>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</si>
  <si>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</si>
  <si>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</si>
  <si>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</si>
  <si>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</si>
  <si>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</si>
  <si>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</si>
  <si>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</si>
  <si>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</si>
  <si>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</si>
  <si>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</si>
  <si>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</si>
  <si>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</si>
  <si>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</si>
  <si>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</si>
  <si>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</si>
  <si>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</si>
  <si>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</si>
  <si>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</si>
  <si>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</si>
  <si>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</si>
  <si>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</si>
  <si>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</si>
  <si>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</si>
  <si>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</si>
  <si>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</si>
  <si>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</si>
  <si>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</si>
  <si>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</si>
  <si>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</si>
  <si>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</si>
  <si>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</si>
  <si>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</si>
  <si>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</si>
  <si>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</si>
  <si>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</si>
  <si>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</si>
  <si>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</si>
  <si>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</si>
  <si>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</si>
  <si>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</si>
  <si>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</si>
  <si>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</si>
  <si>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</si>
  <si>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</si>
  <si>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</si>
  <si>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</si>
  <si>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</si>
  <si>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</si>
  <si>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</si>
  <si>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</si>
  <si>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</si>
  <si>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</si>
  <si>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</si>
  <si>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</si>
  <si>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</si>
  <si>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</si>
  <si>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</si>
  <si>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</si>
  <si>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</si>
  <si>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</si>
  <si>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</si>
  <si>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</si>
  <si>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</si>
  <si>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</si>
  <si>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</si>
  <si>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</si>
  <si>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</si>
  <si>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</si>
  <si>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</si>
  <si>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</si>
  <si>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</si>
  <si>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</si>
  <si>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</si>
  <si>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</si>
  <si>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</si>
  <si>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</si>
  <si>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</si>
  <si>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</si>
  <si>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</si>
  <si>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</si>
  <si>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</si>
  <si>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</si>
  <si>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</si>
  <si>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</si>
  <si>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</si>
  <si>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</si>
  <si>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</si>
  <si>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</si>
  <si>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</si>
  <si>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</si>
  <si>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</si>
  <si>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</si>
  <si>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</si>
  <si>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</si>
  <si>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</si>
  <si>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</si>
  <si>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</si>
  <si>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</si>
  <si>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</si>
  <si>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</si>
  <si>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</si>
  <si>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</si>
  <si>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</si>
  <si>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</si>
  <si>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</si>
  <si>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</si>
  <si>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</si>
  <si>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</si>
  <si>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</si>
  <si>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</si>
  <si>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</si>
  <si>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</si>
  <si>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</si>
  <si>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</si>
  <si>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</si>
  <si>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</si>
  <si>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</si>
  <si>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</si>
  <si>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</si>
  <si>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</si>
  <si>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</si>
  <si>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</si>
  <si>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</si>
  <si>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</si>
  <si>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</si>
  <si>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</si>
  <si>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</si>
  <si>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</si>
  <si>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</si>
  <si>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</si>
  <si>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</si>
  <si>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</si>
  <si>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</si>
  <si>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</si>
  <si>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</si>
  <si>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</si>
  <si>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</si>
  <si>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</si>
  <si>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</si>
  <si>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</si>
  <si>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</si>
  <si>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</si>
  <si>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</si>
  <si>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</si>
  <si>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</si>
  <si>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</si>
  <si>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</si>
  <si>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</si>
  <si>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</si>
  <si>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</si>
  <si>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</si>
  <si>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</si>
  <si>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</si>
  <si>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</si>
  <si>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</si>
  <si>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</si>
  <si>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</si>
  <si>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</si>
  <si>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</si>
  <si>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</si>
  <si>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</si>
  <si>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</si>
  <si>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</si>
  <si>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</si>
  <si>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</si>
  <si>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</si>
  <si>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</si>
  <si>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</si>
  <si>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</si>
  <si>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</si>
  <si>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</si>
  <si>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</si>
  <si>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</si>
  <si>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</si>
  <si>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</si>
  <si>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</si>
  <si>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</si>
  <si>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</si>
  <si>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</si>
  <si>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</si>
  <si>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</si>
  <si>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</si>
  <si>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</si>
  <si>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</si>
  <si>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</si>
  <si>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</si>
  <si>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</si>
  <si>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</si>
  <si>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</si>
  <si>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</si>
  <si>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</si>
  <si>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</si>
  <si>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</si>
  <si>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</si>
  <si>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</si>
  <si>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</si>
  <si>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</si>
  <si>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</si>
  <si>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</si>
  <si>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</si>
  <si>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</si>
  <si>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</si>
  <si>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</si>
  <si>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</si>
  <si>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</si>
  <si>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</si>
  <si>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</si>
  <si>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</si>
  <si>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</si>
  <si>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</si>
  <si>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</si>
  <si>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</si>
  <si>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</si>
  <si>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</si>
  <si>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</si>
  <si>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</si>
  <si>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</si>
  <si>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</si>
  <si>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</si>
  <si>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</si>
  <si>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</si>
  <si>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</si>
  <si>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</si>
  <si>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</si>
  <si>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</si>
  <si>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</si>
  <si>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</si>
  <si>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</si>
  <si>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</si>
  <si>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</si>
  <si>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</si>
  <si>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</si>
  <si>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</si>
  <si>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</si>
  <si>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</si>
  <si>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</si>
  <si>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</si>
  <si>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</si>
  <si>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</si>
  <si>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</si>
  <si>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</si>
  <si>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</si>
  <si>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</si>
  <si>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</si>
  <si>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</si>
  <si>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</si>
  <si>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</si>
  <si>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</si>
  <si>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</si>
  <si>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</si>
  <si>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</si>
  <si>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</si>
  <si>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</si>
  <si>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</si>
  <si>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</si>
  <si>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</si>
  <si>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</si>
  <si>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</si>
  <si>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</si>
  <si>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</si>
  <si>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</si>
  <si>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</si>
  <si>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</si>
  <si>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</si>
  <si>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</si>
  <si>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</si>
  <si>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</si>
  <si>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</si>
  <si>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</si>
  <si>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</si>
  <si>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</si>
  <si>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</si>
  <si>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</si>
  <si>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</si>
  <si>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</si>
  <si>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</si>
  <si>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</si>
  <si>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</si>
  <si>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</si>
  <si>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</si>
  <si>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</si>
  <si>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</si>
  <si>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</si>
  <si>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</si>
  <si>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</si>
  <si>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</si>
  <si>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</si>
  <si>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</si>
  <si>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</si>
  <si>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</si>
  <si>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</si>
  <si>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</si>
  <si>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</si>
  <si>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</si>
  <si>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</si>
  <si>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</si>
  <si>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</si>
  <si>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</si>
  <si>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</si>
  <si>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</si>
  <si>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</si>
  <si>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</si>
  <si>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</si>
  <si>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</si>
  <si>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</si>
  <si>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</si>
  <si>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</si>
  <si>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</si>
  <si>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</si>
  <si>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</si>
  <si>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</si>
  <si>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</si>
  <si>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</si>
  <si>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</si>
  <si>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</si>
  <si>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</si>
  <si>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</si>
  <si>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</si>
  <si>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</si>
  <si>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</si>
  <si>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</si>
  <si>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</si>
  <si>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</si>
  <si>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</si>
  <si>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</si>
  <si>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</si>
  <si>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</si>
  <si>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</si>
  <si>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</si>
  <si>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</si>
  <si>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</si>
  <si>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</si>
  <si>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</si>
  <si>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</si>
  <si>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</si>
  <si>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</si>
  <si>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</si>
  <si>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</si>
  <si>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</si>
  <si>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</si>
  <si>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</si>
  <si>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</si>
  <si>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</si>
  <si>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</si>
  <si>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</si>
  <si>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</si>
  <si>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</si>
  <si>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</si>
  <si>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</si>
  <si>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</si>
  <si>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</si>
  <si>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</si>
  <si>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</si>
  <si>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</si>
  <si>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</si>
  <si>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</si>
  <si>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</si>
  <si>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</si>
  <si>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</si>
  <si>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</si>
  <si>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</si>
  <si>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</si>
  <si>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</si>
  <si>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</si>
  <si>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</si>
  <si>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</si>
  <si>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</si>
  <si>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</si>
  <si>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</si>
  <si>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</si>
  <si>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</si>
  <si>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</si>
  <si>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</si>
  <si>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</si>
  <si>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</si>
  <si>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</si>
  <si>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</si>
  <si>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</si>
  <si>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</si>
  <si>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</si>
  <si>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</si>
  <si>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</si>
  <si>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</si>
  <si>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</si>
  <si>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</si>
  <si>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</si>
  <si>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</si>
  <si>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</si>
  <si>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</si>
  <si>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</si>
  <si>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</si>
  <si>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</si>
  <si>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</si>
  <si>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</si>
  <si>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</si>
  <si>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</si>
  <si>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</si>
  <si>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</si>
  <si>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</si>
  <si>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</si>
  <si>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</si>
  <si>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</si>
  <si>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</si>
  <si>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</si>
  <si>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</si>
  <si>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</si>
  <si>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</si>
  <si>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</si>
  <si>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</si>
  <si>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</si>
  <si>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</si>
  <si>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</si>
  <si>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</si>
  <si>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</si>
  <si>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</si>
  <si>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</si>
  <si>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</si>
  <si>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</si>
  <si>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</si>
  <si>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</si>
  <si>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</si>
  <si>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</si>
  <si>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</si>
  <si>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</si>
  <si>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</si>
  <si>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</si>
  <si>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</si>
  <si>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</si>
  <si>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</si>
  <si>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</si>
  <si>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</si>
  <si>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</si>
  <si>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</si>
  <si>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</si>
  <si>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</si>
  <si>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</si>
  <si>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</si>
  <si>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</si>
  <si>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</si>
  <si>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</si>
  <si>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</si>
  <si>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</si>
  <si>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</si>
  <si>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</si>
  <si>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</si>
  <si>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</si>
  <si>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</si>
  <si>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</si>
  <si>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</si>
  <si>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</si>
  <si>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</si>
  <si>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</si>
  <si>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</si>
  <si>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</si>
  <si>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</si>
  <si>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</si>
  <si>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</si>
  <si>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</si>
  <si>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</si>
  <si>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</si>
  <si>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</si>
  <si>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</si>
  <si>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</si>
  <si>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</si>
  <si>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</si>
  <si>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</si>
  <si>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</si>
  <si>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</si>
  <si>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</si>
  <si>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</si>
  <si>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</si>
  <si>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</si>
  <si>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</si>
  <si>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</si>
  <si>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</si>
  <si>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</si>
  <si>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</si>
  <si>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</si>
  <si>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</si>
  <si>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</si>
  <si>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</si>
  <si>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</si>
  <si>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</si>
  <si>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</si>
  <si>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</si>
  <si>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</si>
  <si>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</si>
  <si>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</si>
  <si>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</si>
  <si>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</si>
  <si>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</si>
  <si>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</si>
  <si>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</si>
  <si>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</si>
  <si>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</si>
  <si>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</si>
  <si>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</si>
  <si>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</si>
  <si>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</si>
  <si>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</si>
  <si>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</si>
  <si>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</si>
  <si>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</si>
  <si>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</si>
  <si>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</si>
  <si>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</si>
  <si>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</si>
  <si>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</si>
  <si>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</si>
  <si>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</si>
  <si>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</si>
  <si>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</si>
  <si>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</si>
  <si>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</si>
  <si>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</si>
  <si>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</si>
  <si>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</si>
  <si>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</si>
  <si>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</si>
  <si>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</si>
  <si>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</si>
  <si>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</si>
  <si>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</si>
  <si>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</si>
  <si>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</si>
  <si>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</si>
  <si>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</si>
  <si>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</si>
  <si>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</si>
  <si>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</si>
  <si>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</si>
  <si>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</si>
  <si>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</si>
  <si>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</si>
  <si>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</si>
  <si>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</si>
  <si>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</si>
  <si>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</si>
  <si>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</si>
  <si>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</si>
  <si>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</si>
  <si>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</si>
  <si>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</si>
  <si>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</si>
  <si>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</si>
  <si>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</si>
  <si>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</si>
  <si>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</si>
  <si>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</si>
  <si>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</si>
  <si>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</si>
  <si>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</si>
  <si>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</si>
  <si>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</si>
  <si>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</si>
  <si>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</si>
  <si>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</si>
  <si>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</si>
  <si>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</si>
  <si>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</si>
  <si>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</si>
  <si>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</si>
  <si>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</si>
  <si>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</si>
  <si>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</si>
  <si>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</si>
  <si>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</si>
  <si>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</si>
  <si>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</si>
  <si>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</si>
  <si>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</si>
  <si>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</si>
  <si>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</si>
  <si>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</si>
  <si>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</si>
  <si>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</si>
  <si>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</si>
  <si>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</si>
  <si>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</si>
  <si>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</si>
  <si>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</si>
  <si>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</si>
  <si>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</si>
  <si>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</si>
  <si>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</si>
  <si>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</si>
  <si>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</si>
  <si>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</si>
  <si>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</si>
  <si>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</si>
  <si>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</si>
  <si>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</si>
  <si>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</si>
  <si>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</si>
  <si>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</si>
  <si>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</si>
  <si>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</si>
  <si>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</si>
  <si>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</si>
  <si>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</si>
  <si>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</si>
  <si>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</si>
  <si>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</si>
  <si>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</si>
  <si>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</si>
  <si>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</si>
  <si>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</si>
  <si>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</si>
  <si>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</si>
  <si>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</si>
  <si>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</si>
  <si>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</si>
  <si>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</si>
  <si>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</si>
  <si>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</si>
  <si>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</si>
  <si>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</si>
  <si>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</si>
  <si>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</si>
  <si>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</si>
  <si>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</si>
  <si>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</si>
  <si>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</si>
  <si>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</si>
  <si>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</si>
  <si>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</si>
  <si>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</si>
  <si>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</si>
  <si>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</si>
  <si>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</si>
  <si>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</si>
  <si>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</si>
  <si>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</si>
  <si>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</si>
  <si>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</si>
  <si>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</si>
  <si>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</si>
  <si>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</si>
  <si>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</si>
  <si>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</si>
  <si>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</si>
  <si>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</si>
  <si>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</si>
  <si>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</si>
  <si>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</si>
  <si>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</si>
  <si>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</si>
  <si>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</si>
  <si>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</si>
  <si>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</si>
  <si>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</si>
  <si>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</si>
  <si>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</si>
  <si>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</si>
  <si>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</si>
  <si>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</si>
  <si>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</si>
  <si>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</si>
  <si>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</si>
  <si>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</si>
  <si>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</si>
  <si>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</si>
  <si>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</si>
  <si>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</si>
  <si>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</si>
  <si>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</si>
  <si>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</si>
  <si>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</si>
  <si>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</si>
  <si>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</si>
  <si>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</si>
  <si>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</si>
  <si>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</si>
  <si>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</si>
  <si>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</si>
  <si>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</si>
  <si>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</si>
  <si>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</si>
  <si>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</si>
  <si>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</si>
  <si>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</si>
  <si>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</si>
  <si>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</si>
  <si>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</si>
  <si>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</si>
  <si>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</si>
  <si>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</si>
  <si>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</si>
  <si>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</si>
  <si>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</si>
  <si>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</si>
  <si>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</si>
  <si>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</si>
  <si>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</si>
  <si>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</si>
  <si>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</si>
  <si>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</si>
  <si>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</si>
  <si>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</si>
  <si>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</si>
  <si>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</si>
  <si>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</si>
  <si>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</si>
  <si>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</si>
  <si>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</si>
  <si>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</si>
  <si>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</si>
  <si>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</si>
  <si>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</si>
  <si>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</si>
  <si>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</si>
  <si>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</si>
  <si>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</si>
  <si>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</si>
  <si>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</si>
  <si>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</si>
  <si>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</si>
  <si>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</si>
  <si>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</si>
  <si>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</si>
  <si>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</si>
  <si>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</si>
  <si>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</si>
  <si>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</si>
  <si>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</si>
  <si>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</si>
  <si>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</si>
  <si>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</si>
  <si>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</si>
  <si>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</si>
  <si>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</si>
  <si>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</si>
  <si>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</si>
  <si>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</si>
  <si>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</si>
  <si>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</si>
  <si>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</si>
  <si>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</si>
  <si>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</si>
  <si>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</si>
  <si>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</si>
  <si>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</si>
  <si>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</si>
  <si>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</si>
  <si>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</si>
  <si>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</si>
  <si>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</si>
  <si>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</si>
  <si>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</si>
  <si>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</si>
  <si>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</si>
  <si>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</si>
  <si>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</si>
  <si>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</si>
  <si>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</si>
  <si>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</si>
  <si>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</si>
  <si>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</si>
  <si>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</si>
  <si>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</si>
  <si>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</si>
  <si>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</si>
  <si>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</si>
  <si>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</si>
  <si>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</si>
  <si>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</si>
  <si>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</si>
  <si>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</si>
  <si>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</si>
  <si>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</si>
  <si>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</si>
  <si>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</si>
  <si>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</si>
  <si>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</si>
  <si>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</si>
  <si>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</si>
  <si>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</si>
  <si>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</si>
  <si>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</si>
  <si>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</si>
  <si>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</si>
  <si>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</si>
  <si>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</si>
  <si>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</si>
  <si>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</si>
  <si>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</si>
  <si>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</si>
  <si>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</si>
  <si>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</si>
  <si>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</si>
  <si>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</si>
  <si>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</si>
  <si>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</si>
  <si>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</si>
  <si>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</si>
  <si>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</si>
  <si>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</si>
  <si>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</si>
  <si>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</si>
  <si>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</si>
  <si>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</si>
  <si>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</si>
  <si>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</si>
  <si>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</si>
  <si>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</si>
  <si>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</si>
  <si>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</si>
  <si>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</si>
  <si>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</si>
  <si>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</si>
  <si>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</si>
  <si>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</si>
  <si>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</si>
  <si>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</si>
  <si>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</si>
  <si>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</si>
  <si>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</si>
  <si>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</si>
  <si>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</si>
  <si>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</si>
  <si>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</si>
  <si>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</si>
  <si>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</si>
  <si>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</si>
  <si>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</si>
  <si>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</si>
  <si>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</si>
  <si>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</si>
  <si>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</si>
  <si>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</si>
  <si>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</si>
  <si>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</si>
  <si>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</si>
  <si>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</si>
  <si>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</si>
  <si>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</si>
  <si>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</si>
  <si>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</si>
  <si>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</si>
  <si>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</si>
  <si>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</si>
  <si>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</si>
  <si>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</si>
  <si>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</si>
  <si>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</si>
  <si>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</si>
  <si>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</si>
  <si>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</si>
  <si>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</si>
  <si>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</si>
  <si>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</si>
  <si>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</si>
  <si>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</si>
  <si>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</si>
  <si>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</si>
  <si>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</si>
  <si>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</si>
  <si>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</si>
  <si>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</si>
  <si>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</si>
  <si>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</si>
  <si>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</si>
  <si>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</si>
  <si>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</si>
  <si>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</si>
  <si>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</si>
  <si>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</si>
  <si>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</si>
  <si>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</si>
  <si>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</si>
  <si>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</si>
  <si>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</si>
  <si>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</si>
  <si>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</si>
  <si>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</si>
  <si>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</si>
  <si>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</si>
  <si>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</si>
  <si>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</si>
  <si>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</si>
  <si>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</si>
  <si>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</si>
  <si>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</si>
  <si>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</si>
  <si>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</si>
  <si>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</si>
  <si>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</si>
  <si>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</si>
  <si>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</si>
  <si>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</si>
  <si>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</si>
  <si>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</si>
  <si>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</si>
  <si>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</si>
  <si>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</si>
  <si>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</si>
  <si>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</si>
  <si>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</si>
  <si>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</si>
  <si>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</si>
  <si>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</si>
  <si>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</si>
  <si>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</si>
  <si>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</si>
  <si>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</si>
  <si>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</si>
  <si>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</si>
  <si>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</si>
  <si>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</si>
  <si>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</si>
  <si>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</si>
  <si>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</si>
  <si>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</si>
  <si>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</si>
  <si>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</si>
  <si>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</si>
  <si>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</si>
  <si>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</si>
  <si>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</si>
  <si>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</si>
  <si>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</si>
  <si>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</si>
  <si>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</si>
  <si>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</si>
  <si>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</si>
  <si>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</si>
  <si>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</si>
  <si>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</si>
  <si>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</si>
  <si>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</si>
  <si>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</si>
  <si>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</si>
  <si>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</si>
  <si>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</si>
  <si>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</si>
  <si>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</si>
  <si>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</si>
  <si>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</si>
  <si>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</si>
  <si>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</si>
  <si>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</si>
  <si>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</si>
  <si>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</si>
  <si>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</si>
  <si>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</si>
  <si>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</si>
  <si>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</si>
  <si>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</si>
  <si>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</si>
  <si>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</si>
  <si>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</si>
  <si>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</si>
  <si>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</si>
  <si>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</si>
  <si>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</si>
  <si>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</si>
  <si>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</si>
  <si>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</si>
  <si>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</si>
  <si>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</si>
  <si>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</si>
  <si>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</si>
  <si>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</si>
  <si>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</si>
  <si>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</si>
  <si>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</si>
  <si>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</si>
  <si>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</si>
  <si>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</si>
  <si>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</si>
  <si>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</si>
  <si>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</si>
  <si>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</si>
  <si>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</si>
  <si>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</si>
  <si>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</si>
  <si>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</si>
  <si>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</si>
  <si>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</si>
  <si>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</si>
  <si>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</si>
  <si>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</si>
  <si>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</si>
  <si>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</si>
  <si>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</si>
  <si>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</si>
  <si>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</si>
  <si>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</si>
  <si>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</si>
  <si>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</si>
  <si>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</si>
  <si>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</si>
  <si>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</si>
  <si>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</si>
  <si>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</si>
  <si>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</si>
  <si>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</si>
  <si>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</si>
  <si>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</si>
  <si>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</si>
  <si>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</si>
  <si>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</si>
  <si>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</si>
  <si>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</si>
  <si>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</si>
  <si>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</si>
  <si>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</si>
  <si>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</si>
  <si>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</si>
  <si>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</si>
  <si>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</si>
  <si>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</si>
  <si>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</si>
  <si>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</si>
  <si>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</si>
  <si>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</si>
  <si>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</si>
  <si>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</si>
  <si>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</si>
  <si>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</si>
  <si>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</si>
  <si>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</si>
  <si>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</si>
  <si>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</si>
  <si>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</si>
  <si>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</si>
  <si>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</si>
  <si>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</si>
  <si>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</si>
  <si>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</si>
  <si>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</si>
  <si>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</si>
  <si>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</si>
  <si>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</si>
  <si>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</si>
  <si>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</si>
  <si>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</si>
  <si>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</si>
  <si>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</si>
  <si>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</si>
  <si>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</si>
  <si>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</si>
  <si>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</si>
  <si>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</si>
  <si>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</si>
  <si>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</si>
  <si>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</si>
  <si>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</si>
  <si>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</si>
  <si>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</si>
  <si>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</si>
  <si>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</si>
  <si>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</si>
  <si>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</si>
  <si>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</si>
  <si>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</si>
  <si>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</si>
  <si>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</si>
  <si>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</si>
  <si>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</si>
  <si>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</si>
  <si>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</si>
  <si>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</si>
  <si>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</si>
  <si>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</si>
  <si>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</si>
  <si>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</si>
  <si>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</si>
  <si>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</si>
  <si>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</si>
  <si>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</si>
  <si>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</si>
  <si>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</si>
  <si>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</si>
  <si>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</si>
  <si>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</si>
  <si>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</si>
  <si>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</si>
  <si>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</si>
  <si>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</si>
  <si>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</si>
  <si>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</si>
  <si>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</si>
  <si>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</si>
  <si>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</si>
  <si>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</si>
  <si>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</si>
  <si>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</si>
  <si>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</si>
  <si>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</si>
  <si>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</si>
  <si>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</si>
  <si>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</si>
  <si>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</si>
  <si>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</si>
  <si>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</si>
  <si>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</si>
  <si>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</si>
  <si>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</si>
  <si>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</si>
  <si>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</si>
  <si>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</si>
  <si>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</si>
  <si>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</si>
  <si>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</si>
  <si>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</si>
  <si>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</si>
  <si>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</si>
  <si>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</si>
  <si>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</si>
  <si>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</si>
  <si>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</si>
  <si>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</si>
  <si>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</si>
  <si>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</si>
  <si>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</si>
  <si>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</si>
  <si>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</si>
  <si>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</si>
  <si>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</si>
  <si>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</si>
  <si>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</si>
  <si>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</si>
  <si>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</si>
  <si>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</si>
  <si>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</si>
  <si>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</si>
  <si>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</si>
  <si>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</si>
  <si>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</si>
  <si>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</si>
  <si>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</si>
  <si>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</si>
  <si>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</si>
  <si>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</si>
  <si>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</si>
  <si>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</si>
  <si>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</si>
  <si>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</si>
  <si>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</si>
  <si>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</si>
  <si>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</si>
  <si>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</si>
  <si>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</si>
  <si>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</si>
  <si>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</si>
  <si>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</si>
  <si>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</si>
  <si>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</si>
  <si>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</si>
  <si>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</si>
  <si>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</si>
  <si>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</si>
  <si>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</si>
  <si>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</si>
  <si>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</si>
  <si>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</si>
  <si>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</si>
  <si>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</si>
  <si>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</si>
  <si>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</si>
  <si>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</si>
  <si>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</si>
  <si>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</si>
  <si>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</si>
  <si>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</si>
  <si>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</si>
  <si>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</si>
  <si>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</si>
  <si>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</si>
  <si>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</si>
  <si>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</si>
  <si>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</si>
  <si>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</si>
  <si>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</si>
  <si>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</si>
  <si>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</si>
  <si>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</si>
  <si>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</si>
  <si>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</si>
  <si>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</si>
  <si>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</si>
  <si>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</si>
  <si>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</si>
  <si>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</si>
  <si>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</si>
  <si>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</si>
  <si>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</si>
  <si>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</si>
  <si>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</si>
  <si>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</si>
  <si>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</si>
  <si>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</si>
  <si>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</si>
  <si>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</si>
  <si>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</si>
  <si>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</si>
  <si>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</si>
  <si>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</si>
  <si>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</si>
  <si>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</si>
  <si>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</si>
  <si>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</si>
  <si>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</si>
  <si>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</si>
  <si>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</si>
  <si>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</si>
  <si>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</si>
  <si>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</si>
  <si>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</si>
  <si>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</si>
  <si>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</si>
  <si>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</si>
  <si>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</si>
  <si>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</si>
  <si>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</si>
  <si>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</si>
  <si>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</si>
  <si>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</si>
  <si>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</si>
  <si>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</si>
  <si>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</si>
  <si>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</si>
  <si>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</si>
  <si>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</si>
  <si>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</si>
  <si>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</si>
  <si>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</si>
  <si>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</si>
  <si>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</si>
  <si>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</si>
  <si>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</si>
  <si>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</si>
  <si>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</si>
  <si>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</si>
  <si>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</si>
  <si>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</si>
  <si>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</si>
  <si>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</si>
  <si>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</si>
  <si>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</si>
  <si>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</si>
  <si>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</si>
  <si>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</si>
  <si>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</si>
  <si>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</si>
  <si>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</si>
  <si>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</si>
  <si>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</si>
  <si>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</si>
  <si>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</si>
  <si>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</si>
  <si>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</si>
  <si>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</si>
  <si>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</si>
  <si>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</si>
  <si>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</si>
  <si>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</si>
  <si>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</si>
  <si>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</si>
  <si>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</si>
  <si>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</si>
  <si>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</si>
  <si>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</si>
  <si>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</si>
  <si>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</si>
  <si>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</si>
  <si>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</si>
  <si>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</si>
  <si>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</si>
  <si>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</si>
  <si>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</si>
  <si>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</si>
  <si>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</si>
  <si>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</si>
  <si>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</si>
  <si>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</si>
  <si>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</si>
  <si>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</si>
  <si>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</si>
  <si>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</si>
  <si>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</si>
  <si>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</si>
  <si>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</si>
  <si>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</si>
  <si>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</si>
  <si>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</si>
  <si>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</si>
  <si>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</si>
  <si>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</si>
  <si>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</si>
  <si>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</si>
  <si>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</si>
  <si>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</si>
  <si>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</si>
  <si>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</si>
  <si>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</si>
  <si>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</si>
  <si>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</si>
  <si>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</si>
  <si>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</si>
  <si>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</si>
  <si>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</si>
  <si>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</si>
  <si>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</si>
  <si>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</si>
  <si>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</si>
  <si>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</si>
  <si>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</si>
  <si>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</si>
  <si>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</si>
  <si>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</si>
  <si>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</si>
  <si>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</si>
  <si>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</si>
  <si>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</si>
  <si>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</si>
  <si>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</si>
  <si>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</si>
  <si>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</si>
  <si>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</si>
  <si>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</si>
  <si>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</si>
  <si>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</si>
  <si>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</si>
  <si>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</si>
  <si>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</si>
  <si>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</si>
  <si>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</si>
  <si>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</si>
  <si>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</si>
  <si>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</si>
  <si>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</si>
  <si>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</si>
  <si>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</si>
  <si>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</si>
  <si>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</si>
  <si>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</si>
  <si>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</si>
  <si>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</si>
  <si>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</si>
  <si>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</si>
  <si>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</si>
  <si>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</si>
  <si>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</si>
  <si>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</si>
  <si>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</si>
  <si>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</si>
  <si>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</si>
  <si>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</si>
  <si>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</si>
  <si>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</si>
  <si>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</si>
  <si>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</si>
  <si>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</si>
  <si>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</si>
  <si>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</si>
  <si>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</si>
  <si>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</si>
  <si>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</si>
  <si>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</si>
  <si>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</si>
  <si>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</si>
  <si>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</si>
  <si>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</si>
  <si>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</si>
  <si>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</si>
  <si>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</si>
  <si>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</si>
  <si>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</si>
  <si>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</si>
  <si>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</si>
  <si>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</si>
  <si>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</si>
  <si>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</si>
  <si>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</si>
  <si>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</si>
  <si>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</si>
  <si>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</si>
  <si>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</si>
  <si>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</si>
  <si>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</si>
  <si>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</si>
  <si>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</si>
  <si>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</si>
  <si>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</si>
  <si>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</si>
  <si>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</si>
  <si>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</si>
  <si>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</si>
  <si>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</si>
  <si>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</si>
  <si>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</si>
  <si>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</si>
  <si>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</si>
  <si>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</si>
  <si>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</si>
  <si>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</si>
  <si>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</si>
  <si>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</si>
  <si>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</si>
  <si>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</si>
  <si>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</si>
  <si>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</si>
  <si>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</si>
  <si>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</si>
  <si>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</si>
  <si>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</si>
  <si>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</si>
  <si>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</si>
  <si>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</si>
  <si>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</si>
  <si>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</si>
  <si>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</si>
  <si>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</si>
  <si>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</si>
  <si>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</si>
  <si>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</si>
  <si>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</si>
  <si>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</si>
  <si>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</si>
  <si>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</si>
  <si>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</si>
  <si>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</si>
  <si>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</si>
  <si>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</si>
  <si>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</si>
  <si>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</si>
  <si>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</si>
  <si>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</si>
  <si>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</si>
  <si>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</si>
  <si>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</si>
  <si>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</si>
  <si>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</si>
  <si>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</si>
  <si>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</si>
  <si>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</si>
  <si>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</si>
  <si>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</si>
  <si>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</si>
  <si>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</si>
  <si>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</si>
  <si>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</si>
  <si>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</si>
  <si>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</si>
  <si>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</si>
  <si>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</si>
  <si>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</si>
  <si>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</si>
  <si>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</si>
  <si>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</si>
  <si>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</si>
  <si>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</si>
  <si>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</si>
  <si>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</si>
  <si>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</si>
  <si>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</si>
  <si>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</si>
  <si>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</si>
  <si>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</si>
  <si>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</si>
  <si>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</si>
  <si>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</si>
  <si>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</si>
  <si>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</si>
  <si>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</si>
  <si>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</si>
  <si>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</si>
  <si>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</si>
  <si>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</si>
  <si>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</si>
  <si>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</si>
  <si>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</si>
  <si>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</si>
  <si>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</si>
  <si>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</si>
  <si>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</si>
  <si>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</si>
  <si>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</si>
  <si>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</si>
  <si>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</si>
  <si>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</si>
  <si>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</si>
  <si>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</si>
  <si>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</si>
  <si>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</si>
  <si>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</si>
  <si>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</si>
  <si>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</si>
  <si>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</si>
  <si>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</si>
  <si>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</si>
  <si>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</si>
  <si>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</si>
  <si>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</si>
  <si>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</si>
  <si>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</si>
  <si>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</si>
  <si>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</si>
  <si>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</si>
  <si>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</si>
  <si>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</si>
  <si>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</si>
  <si>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</si>
  <si>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</si>
  <si>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</si>
  <si>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</si>
  <si>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</si>
  <si>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</si>
  <si>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</si>
  <si>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</si>
  <si>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</si>
  <si>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</si>
  <si>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</si>
  <si>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</si>
  <si>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</si>
  <si>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</si>
  <si>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</si>
  <si>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</si>
  <si>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</si>
  <si>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</si>
  <si>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</si>
  <si>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</si>
  <si>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</si>
  <si>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</si>
  <si>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</si>
  <si>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</si>
  <si>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</si>
  <si>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</si>
  <si>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</si>
  <si>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</si>
  <si>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</si>
  <si>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</si>
  <si>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</si>
  <si>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</si>
  <si>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</si>
  <si>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</si>
  <si>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</si>
  <si>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</si>
  <si>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</si>
  <si>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</si>
  <si>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</si>
  <si>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</si>
  <si>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</si>
  <si>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</si>
  <si>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</si>
  <si>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</si>
  <si>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</si>
  <si>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</si>
  <si>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</si>
  <si>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</si>
  <si>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</si>
  <si>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</si>
  <si>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</si>
  <si>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</si>
  <si>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</si>
  <si>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</si>
  <si>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</si>
  <si>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</si>
  <si>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</si>
  <si>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</si>
  <si>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</si>
  <si>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</si>
  <si>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</si>
  <si>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</si>
  <si>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</si>
  <si>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</si>
  <si>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</si>
  <si>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</si>
  <si>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</si>
  <si>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</si>
  <si>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</si>
  <si>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</si>
  <si>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</si>
  <si>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</si>
  <si>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</si>
  <si>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</si>
  <si>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</si>
  <si>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</si>
  <si>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</si>
  <si>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</si>
  <si>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</si>
  <si>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</si>
  <si>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</si>
  <si>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</si>
  <si>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</si>
  <si>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</si>
  <si>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</si>
  <si>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</si>
  <si>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</si>
  <si>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</si>
  <si>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</si>
  <si>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</si>
  <si>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</si>
  <si>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</si>
  <si>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</si>
  <si>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</si>
  <si>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</si>
  <si>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</si>
  <si>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</si>
  <si>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</si>
  <si>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</si>
  <si>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</si>
  <si>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</si>
  <si>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</si>
  <si>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</si>
  <si>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</si>
  <si>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</si>
  <si>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</si>
  <si>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</si>
  <si>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</si>
  <si>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</si>
  <si>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</si>
  <si>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</si>
  <si>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</si>
  <si>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</si>
  <si>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</si>
  <si>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</si>
  <si>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</si>
  <si>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</si>
  <si>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</si>
  <si>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</si>
  <si>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</si>
  <si>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</si>
  <si>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</si>
  <si>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</si>
  <si>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</si>
  <si>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</si>
  <si>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</si>
  <si>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</si>
  <si>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</si>
  <si>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</si>
  <si>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</si>
  <si>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</si>
  <si>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</si>
  <si>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</si>
  <si>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</si>
  <si>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</si>
  <si>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</si>
  <si>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</si>
  <si>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</si>
  <si>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</si>
  <si>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</si>
  <si>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</si>
  <si>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</si>
  <si>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</si>
  <si>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</si>
  <si>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</si>
  <si>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</si>
  <si>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</si>
  <si>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</si>
  <si>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</si>
  <si>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</si>
  <si>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</si>
  <si>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</si>
  <si>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</si>
  <si>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</si>
  <si>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</si>
  <si>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</si>
  <si>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</si>
  <si>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</si>
  <si>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</si>
  <si>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</si>
  <si>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</si>
  <si>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</si>
  <si>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</si>
  <si>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</si>
  <si>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</si>
  <si>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</si>
  <si>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</si>
  <si>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</si>
  <si>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</si>
  <si>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</si>
  <si>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</si>
  <si>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</si>
  <si>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</si>
  <si>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</si>
  <si>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</si>
  <si>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</si>
  <si>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</si>
  <si>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</si>
  <si>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</si>
  <si>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</si>
  <si>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</si>
  <si>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</si>
  <si>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</si>
  <si>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</si>
  <si>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</si>
  <si>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</si>
  <si>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</si>
  <si>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</si>
  <si>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</si>
  <si>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</si>
  <si>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</si>
  <si>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</si>
  <si>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</si>
  <si>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</si>
  <si>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</si>
  <si>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</si>
  <si>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</si>
  <si>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</si>
  <si>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</si>
  <si>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</si>
  <si>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</si>
  <si>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</si>
  <si>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</si>
  <si>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</si>
  <si>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</si>
  <si>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</si>
  <si>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</si>
  <si>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</si>
  <si>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</si>
  <si>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</si>
  <si>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</si>
  <si>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</si>
  <si>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</si>
  <si>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</si>
  <si>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</si>
  <si>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</si>
  <si>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</si>
  <si>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</si>
  <si>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</si>
  <si>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</si>
  <si>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</si>
  <si>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</si>
  <si>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</si>
  <si>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</si>
  <si>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</si>
  <si>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</si>
  <si>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</si>
  <si>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</si>
  <si>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</si>
  <si>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</si>
  <si>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</si>
  <si>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</si>
  <si>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</si>
  <si>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</si>
  <si>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</si>
  <si>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</si>
  <si>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</si>
  <si>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</si>
  <si>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</si>
  <si>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</si>
  <si>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</si>
  <si>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</si>
  <si>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</si>
  <si>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</si>
  <si>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</si>
  <si>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</si>
  <si>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</si>
  <si>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</si>
  <si>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</si>
  <si>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</si>
  <si>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</si>
  <si>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</si>
  <si>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</si>
  <si>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</si>
  <si>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</si>
  <si>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</si>
  <si>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</si>
  <si>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</si>
  <si>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</si>
  <si>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</si>
  <si>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</si>
  <si>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</si>
  <si>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</si>
  <si>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</si>
  <si>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</si>
  <si>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</si>
  <si>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</si>
  <si>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</si>
  <si>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</si>
  <si>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</si>
  <si>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</si>
  <si>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</si>
  <si>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</si>
  <si>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</si>
  <si>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</si>
  <si>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</si>
  <si>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</si>
  <si>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</si>
  <si>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</si>
  <si>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</si>
  <si>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</si>
  <si>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</si>
  <si>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</si>
  <si>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</si>
  <si>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</si>
  <si>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</si>
  <si>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</si>
  <si>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</si>
  <si>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</si>
  <si>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</si>
  <si>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</si>
  <si>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</si>
  <si>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</si>
  <si>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</si>
  <si>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</si>
  <si>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</si>
  <si>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</si>
  <si>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</si>
  <si>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</si>
  <si>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</si>
  <si>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</si>
  <si>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</si>
  <si>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</si>
  <si>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</si>
  <si>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</si>
  <si>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</si>
  <si>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</si>
  <si>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</si>
  <si>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</si>
  <si>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</si>
  <si>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</si>
  <si>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</si>
  <si>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</si>
  <si>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</si>
  <si>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</si>
  <si>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</si>
  <si>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</si>
  <si>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</si>
  <si>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</si>
  <si>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</si>
  <si>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</si>
  <si>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</si>
  <si>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</si>
  <si>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</si>
  <si>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</si>
  <si>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</si>
  <si>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</si>
  <si>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</si>
  <si>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</si>
  <si>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</si>
  <si>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</si>
  <si>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</si>
  <si>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</si>
  <si>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</si>
  <si>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</si>
  <si>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</si>
  <si>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</si>
  <si>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</si>
  <si>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</si>
  <si>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</si>
  <si>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</si>
  <si>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</si>
  <si>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</si>
  <si>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</si>
  <si>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</si>
  <si>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</si>
  <si>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</si>
  <si>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</si>
  <si>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</si>
  <si>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</si>
  <si>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</si>
  <si>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</si>
  <si>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</si>
  <si>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</si>
  <si>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</si>
  <si>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</si>
  <si>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</si>
  <si>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</si>
  <si>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</si>
  <si>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</si>
  <si>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</si>
  <si>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</si>
  <si>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</si>
  <si>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</si>
  <si>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</si>
  <si>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</si>
  <si>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</si>
  <si>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</si>
  <si>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</si>
  <si>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</si>
  <si>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</si>
  <si>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</si>
  <si>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</si>
  <si>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</si>
  <si>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</si>
  <si>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</si>
  <si>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</si>
  <si>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</si>
  <si>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</si>
  <si>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</si>
  <si>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</si>
  <si>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</si>
  <si>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</si>
  <si>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</si>
  <si>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</si>
  <si>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</si>
  <si>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</si>
  <si>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</si>
  <si>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</si>
  <si>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</si>
  <si>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</si>
  <si>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</si>
  <si>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</si>
  <si>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</si>
  <si>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</si>
  <si>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</si>
  <si>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</si>
  <si>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</si>
  <si>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</si>
  <si>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</si>
  <si>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</si>
  <si>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</si>
  <si>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</si>
  <si>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</si>
  <si>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</si>
  <si>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</si>
  <si>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</si>
  <si>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</si>
  <si>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</si>
  <si>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</si>
  <si>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</si>
  <si>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</si>
  <si>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</si>
  <si>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</si>
  <si>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</si>
  <si>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</si>
  <si>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</si>
  <si>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</si>
  <si>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</si>
  <si>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</si>
  <si>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</si>
  <si>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</si>
  <si>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</si>
  <si>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</si>
  <si>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</si>
  <si>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</si>
  <si>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</si>
  <si>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</si>
  <si>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</si>
  <si>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</si>
  <si>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</si>
  <si>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</si>
  <si>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</si>
  <si>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</si>
  <si>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</si>
  <si>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</si>
  <si>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</si>
  <si>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</si>
  <si>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</si>
  <si>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</si>
  <si>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</si>
  <si>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</si>
  <si>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</si>
  <si>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</si>
  <si>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</si>
  <si>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</si>
  <si>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</si>
  <si>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</si>
  <si>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</si>
  <si>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</si>
  <si>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</si>
  <si>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</si>
  <si>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</si>
  <si>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</si>
  <si>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</si>
  <si>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</si>
  <si>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</si>
  <si>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</si>
  <si>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</si>
  <si>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</si>
  <si>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</si>
  <si>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</si>
  <si>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</si>
  <si>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</si>
  <si>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</si>
  <si>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</si>
  <si>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</si>
  <si>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</si>
  <si>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</si>
  <si>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</si>
  <si>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</si>
  <si>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</si>
  <si>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</si>
  <si>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</si>
  <si>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</si>
  <si>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</si>
  <si>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</si>
  <si>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</si>
  <si>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</si>
  <si>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</si>
  <si>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</si>
  <si>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</si>
  <si>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</si>
  <si>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</si>
  <si>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</si>
  <si>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</si>
  <si>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</si>
  <si>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</si>
  <si>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</si>
  <si>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</si>
  <si>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</si>
  <si>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</si>
  <si>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</si>
  <si>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</si>
  <si>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</si>
  <si>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</si>
  <si>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</si>
  <si>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</si>
  <si>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</si>
  <si>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</si>
  <si>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</si>
  <si>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</si>
  <si>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</si>
  <si>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</si>
  <si>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</si>
  <si>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</si>
  <si>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</si>
  <si>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</si>
  <si>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</si>
  <si>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</si>
  <si>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</si>
  <si>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</si>
  <si>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</si>
  <si>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</si>
  <si>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</si>
  <si>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</si>
  <si>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</si>
  <si>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</si>
  <si>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</si>
  <si>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</si>
  <si>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</si>
  <si>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</si>
  <si>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</si>
  <si>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</si>
  <si>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</si>
  <si>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</si>
  <si>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</si>
  <si>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</si>
  <si>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</si>
  <si>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</si>
  <si>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</si>
  <si>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</si>
  <si>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</si>
  <si>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</si>
  <si>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</si>
  <si>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</si>
  <si>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</si>
  <si>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</si>
  <si>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</si>
  <si>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</si>
  <si>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</si>
  <si>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</si>
  <si>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</si>
  <si>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</si>
  <si>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</si>
  <si>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</si>
  <si>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</si>
  <si>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</si>
  <si>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</si>
  <si>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</si>
  <si>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</si>
  <si>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</si>
  <si>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</si>
  <si>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</si>
  <si>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</si>
  <si>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</si>
  <si>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</si>
  <si>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</si>
  <si>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</si>
  <si>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</si>
  <si>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</si>
  <si>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</si>
  <si>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</si>
  <si>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</si>
  <si>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</si>
  <si>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</si>
  <si>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</si>
  <si>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</si>
  <si>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</si>
  <si>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</si>
  <si>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</si>
  <si>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</si>
  <si>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</si>
  <si>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</si>
  <si>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</si>
  <si>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</si>
  <si>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</si>
  <si>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</si>
  <si>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</si>
  <si>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</si>
  <si>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</si>
  <si>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</si>
  <si>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</si>
  <si>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</si>
  <si>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</si>
  <si>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</si>
  <si>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</si>
  <si>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</si>
  <si>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</si>
  <si>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</si>
  <si>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</si>
  <si>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</si>
  <si>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</si>
  <si>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</si>
  <si>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</si>
  <si>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</si>
  <si>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</si>
  <si>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</si>
  <si>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</si>
  <si>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</si>
  <si>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</si>
  <si>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</si>
  <si>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</si>
  <si>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</si>
  <si>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</si>
  <si>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</si>
  <si>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</si>
  <si>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</si>
  <si>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</si>
  <si>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</si>
  <si>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</si>
  <si>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</si>
  <si>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</si>
  <si>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</si>
  <si>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</si>
  <si>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</si>
  <si>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</si>
  <si>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</si>
  <si>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</si>
  <si>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</si>
  <si>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</si>
  <si>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</si>
  <si>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</si>
  <si>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</si>
  <si>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</si>
  <si>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</si>
  <si>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</si>
  <si>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</si>
  <si>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</si>
  <si>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</si>
  <si>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</si>
  <si>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</si>
  <si>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</si>
  <si>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</si>
  <si>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</si>
  <si>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</si>
  <si>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</si>
  <si>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</si>
  <si>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</si>
  <si>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</si>
  <si>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</si>
  <si>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</si>
  <si>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</si>
  <si>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</si>
  <si>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</si>
  <si>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</si>
  <si>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</si>
  <si>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</si>
  <si>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</si>
  <si>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</si>
  <si>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</si>
  <si>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</si>
  <si>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</si>
  <si>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</si>
  <si>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</si>
  <si>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</si>
  <si>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</si>
  <si>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</si>
  <si>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</si>
  <si>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</si>
  <si>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</si>
  <si>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</si>
  <si>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</si>
  <si>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</si>
  <si>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</si>
  <si>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</si>
  <si>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</si>
  <si>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</si>
  <si>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</si>
  <si>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</si>
  <si>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</si>
  <si>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</si>
  <si>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</si>
  <si>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</si>
  <si>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</si>
  <si>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</si>
  <si>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</si>
  <si>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</si>
  <si>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</si>
  <si>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</si>
  <si>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</si>
  <si>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</si>
  <si>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</si>
  <si>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</si>
  <si>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</si>
  <si>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</si>
  <si>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</si>
  <si>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</si>
  <si>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</si>
  <si>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</si>
  <si>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</si>
  <si>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</si>
  <si>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</si>
  <si>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</si>
  <si>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</si>
  <si>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</si>
  <si>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</si>
  <si>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</si>
  <si>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</si>
  <si>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</si>
  <si>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</si>
  <si>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</si>
  <si>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</si>
  <si>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</si>
  <si>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</si>
  <si>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</si>
  <si>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</si>
  <si>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</si>
  <si>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</si>
  <si>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</si>
  <si>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</si>
  <si>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</si>
  <si>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</si>
  <si>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</si>
  <si>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</si>
  <si>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</si>
  <si>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</si>
  <si>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</si>
  <si>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</si>
  <si>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</si>
  <si>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</si>
  <si>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</si>
  <si>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</si>
  <si>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</si>
  <si>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</si>
  <si>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</si>
  <si>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</si>
  <si>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</si>
  <si>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</si>
  <si>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</si>
  <si>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</si>
  <si>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</si>
  <si>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</si>
  <si>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</si>
  <si>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</si>
  <si>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</si>
  <si>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</si>
  <si>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</si>
  <si>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</si>
  <si>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</si>
  <si>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</si>
  <si>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</si>
  <si>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</si>
  <si>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</si>
  <si>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</si>
  <si>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</si>
  <si>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</si>
  <si>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</si>
  <si>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</si>
  <si>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</si>
  <si>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</si>
  <si>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</si>
  <si>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</si>
  <si>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</si>
  <si>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</si>
  <si>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</si>
  <si>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</si>
  <si>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</si>
  <si>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</si>
  <si>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</si>
  <si>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</si>
  <si>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</si>
  <si>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</si>
  <si>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</si>
  <si>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</si>
  <si>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</si>
  <si>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</si>
  <si>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</si>
  <si>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</si>
  <si>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</si>
  <si>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</si>
  <si>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</si>
  <si>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</si>
  <si>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</si>
  <si>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</si>
  <si>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</si>
  <si>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</si>
  <si>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</si>
  <si>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</si>
  <si>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</si>
  <si>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</si>
  <si>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</si>
  <si>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</si>
  <si>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</si>
  <si>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</si>
  <si>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</si>
  <si>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</si>
  <si>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</si>
  <si>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</si>
  <si>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</si>
  <si>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</si>
  <si>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</si>
  <si>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</si>
  <si>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</si>
  <si>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</si>
  <si>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</si>
  <si>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</si>
  <si>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</si>
  <si>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</si>
  <si>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</si>
  <si>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</si>
  <si>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</si>
  <si>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</si>
  <si>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</si>
  <si>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</si>
  <si>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</si>
  <si>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</si>
  <si>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</si>
  <si>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</si>
  <si>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</si>
  <si>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</si>
  <si>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</si>
  <si>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</si>
  <si>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</si>
  <si>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</si>
  <si>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</si>
  <si>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</si>
  <si>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</si>
  <si>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</si>
  <si>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</si>
  <si>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</si>
  <si>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</si>
  <si>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</si>
  <si>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</si>
  <si>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</si>
  <si>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</si>
  <si>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</si>
  <si>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</si>
  <si>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</si>
  <si>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</si>
  <si>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</si>
  <si>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</si>
  <si>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</si>
  <si>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</si>
  <si>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</si>
  <si>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</si>
  <si>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</si>
  <si>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</si>
  <si>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</si>
  <si>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</si>
  <si>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</si>
  <si>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</si>
  <si>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</si>
  <si>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</si>
  <si>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</si>
  <si>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</si>
  <si>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</si>
  <si>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</si>
  <si>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</si>
  <si>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</si>
  <si>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</si>
  <si>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</si>
  <si>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</si>
  <si>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</si>
  <si>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</si>
  <si>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</si>
  <si>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</si>
  <si>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</si>
  <si>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</si>
  <si>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</si>
  <si>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</si>
  <si>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</si>
  <si>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</si>
  <si>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</si>
  <si>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</si>
  <si>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</si>
  <si>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</si>
  <si>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</si>
  <si>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</si>
  <si>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</si>
  <si>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</si>
  <si>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</si>
  <si>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</si>
  <si>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</si>
  <si>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</si>
  <si>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</si>
  <si>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</si>
  <si>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</si>
  <si>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</si>
  <si>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</si>
  <si>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</si>
  <si>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</si>
  <si>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</si>
  <si>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</si>
  <si>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</si>
  <si>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</si>
  <si>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</si>
  <si>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</si>
  <si>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</si>
  <si>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</si>
  <si>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</si>
  <si>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</si>
  <si>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</si>
  <si>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</si>
  <si>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</si>
  <si>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</si>
  <si>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</si>
  <si>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</si>
  <si>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</si>
  <si>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</si>
  <si>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</si>
  <si>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</si>
  <si>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</si>
  <si>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</si>
  <si>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</si>
  <si>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</si>
  <si>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</si>
  <si>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</si>
  <si>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</si>
  <si>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</si>
  <si>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</si>
  <si>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</si>
  <si>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</si>
  <si>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</si>
  <si>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</si>
  <si>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</si>
  <si>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</si>
  <si>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</si>
  <si>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</si>
  <si>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</si>
  <si>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</si>
  <si>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</si>
  <si>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</si>
  <si>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</si>
  <si>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</si>
  <si>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</si>
  <si>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</si>
  <si>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</si>
  <si>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</si>
  <si>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</si>
  <si>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</si>
  <si>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</si>
  <si>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</si>
  <si>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</si>
  <si>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</si>
  <si>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</si>
  <si>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</si>
  <si>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</si>
  <si>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</si>
  <si>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</si>
  <si>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</si>
  <si>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</si>
  <si>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</si>
  <si>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</si>
  <si>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</si>
  <si>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</si>
  <si>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</si>
  <si>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</si>
  <si>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</si>
  <si>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</si>
  <si>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</si>
  <si>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</si>
  <si>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</si>
  <si>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</si>
  <si>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</si>
  <si>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</si>
  <si>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</si>
  <si>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</si>
  <si>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</si>
  <si>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</si>
  <si>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</si>
  <si>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</si>
  <si>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</si>
  <si>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</si>
  <si>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</si>
  <si>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</si>
  <si>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</si>
  <si>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</si>
  <si>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</si>
  <si>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</si>
  <si>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</si>
  <si>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</si>
  <si>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</si>
  <si>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</si>
  <si>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</si>
  <si>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</si>
  <si>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</si>
  <si>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</si>
  <si>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</si>
  <si>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</si>
  <si>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</si>
  <si>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</si>
  <si>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</si>
  <si>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</si>
  <si>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</si>
  <si>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</si>
  <si>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</si>
  <si>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</si>
  <si>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</si>
  <si>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</si>
  <si>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</si>
  <si>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</si>
  <si>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</si>
  <si>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</si>
  <si>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</si>
  <si>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</si>
  <si>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</si>
  <si>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</si>
  <si>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</si>
  <si>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</si>
  <si>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</si>
  <si>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</si>
  <si>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</si>
  <si>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</si>
  <si>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</si>
  <si>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</si>
  <si>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</si>
  <si>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</si>
  <si>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</si>
  <si>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</si>
  <si>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</si>
  <si>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</si>
  <si>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</si>
  <si>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</si>
  <si>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</si>
  <si>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</si>
  <si>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</si>
  <si>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</si>
  <si>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</si>
  <si>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</si>
  <si>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</si>
  <si>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</si>
  <si>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</si>
  <si>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</si>
  <si>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</si>
  <si>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</si>
  <si>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</si>
  <si>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</si>
  <si>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</si>
  <si>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</si>
  <si>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</si>
  <si>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</si>
  <si>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</si>
  <si>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</si>
  <si>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</si>
  <si>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</si>
  <si>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</si>
  <si>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</si>
  <si>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</si>
  <si>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</si>
  <si>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</si>
  <si>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</si>
  <si>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</si>
  <si>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</si>
  <si>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</si>
  <si>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</si>
  <si>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</si>
  <si>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</si>
  <si>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</si>
  <si>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</si>
  <si>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</si>
  <si>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</si>
  <si>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</si>
  <si>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</si>
  <si>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</si>
  <si>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</si>
  <si>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</si>
  <si>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</si>
  <si>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</si>
  <si>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</si>
  <si>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</si>
  <si>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</si>
  <si>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</si>
  <si>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</si>
  <si>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</si>
  <si>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</si>
  <si>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</si>
  <si>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</si>
  <si>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</si>
  <si>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</si>
  <si>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</si>
  <si>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</si>
  <si>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</si>
  <si>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</si>
  <si>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</si>
  <si>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</si>
  <si>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</si>
  <si>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</si>
  <si>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</si>
  <si>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</si>
  <si>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</si>
  <si>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</si>
  <si>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</si>
  <si>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</si>
  <si>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</si>
  <si>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</si>
  <si>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</si>
  <si>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</si>
  <si>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</si>
  <si>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</si>
  <si>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</si>
  <si>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</si>
  <si>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</si>
  <si>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</si>
  <si>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</si>
  <si>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</si>
  <si>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</si>
  <si>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</si>
  <si>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</si>
  <si>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</si>
  <si>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</si>
  <si>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</si>
  <si>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</si>
  <si>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</si>
  <si>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</si>
  <si>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</si>
  <si>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</si>
  <si>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</si>
  <si>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</si>
  <si>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</si>
  <si>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</si>
  <si>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</si>
  <si>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</si>
  <si>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</si>
  <si>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</si>
  <si>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</si>
  <si>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</si>
  <si>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</si>
  <si>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</si>
  <si>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</si>
  <si>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</si>
  <si>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</si>
  <si>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</si>
  <si>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</si>
  <si>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</si>
  <si>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</si>
  <si>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</si>
  <si>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</si>
  <si>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</si>
  <si>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</si>
  <si>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</si>
  <si>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</si>
  <si>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</si>
  <si>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</si>
  <si>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</si>
  <si>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</si>
  <si>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</si>
  <si>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</si>
  <si>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</si>
  <si>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</si>
  <si>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</si>
  <si>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</si>
  <si>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</si>
  <si>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</si>
  <si>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</si>
  <si>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</si>
  <si>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</si>
  <si>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</si>
  <si>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</si>
  <si>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</si>
  <si>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</si>
  <si>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</si>
  <si>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</si>
  <si>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</si>
  <si>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</si>
  <si>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</si>
  <si>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</si>
  <si>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</si>
  <si>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</si>
  <si>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</si>
  <si>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</si>
  <si>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</si>
  <si>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</si>
  <si>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</si>
  <si>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</si>
  <si>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</si>
  <si>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</si>
  <si>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</si>
  <si>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</si>
  <si>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</si>
  <si>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</si>
  <si>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</si>
  <si>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</si>
  <si>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</si>
  <si>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</si>
  <si>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</si>
  <si>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</si>
  <si>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</si>
  <si>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</si>
  <si>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</si>
  <si>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</si>
  <si>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</si>
  <si>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</si>
  <si>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</si>
  <si>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</si>
  <si>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</si>
  <si>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</si>
  <si>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</si>
  <si>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</si>
  <si>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</si>
  <si>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</si>
  <si>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</si>
  <si>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</si>
  <si>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</si>
  <si>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</si>
  <si>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</si>
  <si>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</si>
  <si>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</si>
  <si>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</si>
  <si>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</si>
  <si>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</si>
  <si>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</si>
  <si>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</si>
  <si>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</si>
  <si>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</si>
  <si>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</si>
  <si>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</si>
  <si>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</si>
  <si>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</si>
  <si>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</si>
  <si>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</si>
  <si>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</si>
  <si>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</si>
  <si>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</si>
  <si>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</si>
  <si>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</si>
  <si>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</si>
  <si>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</si>
  <si>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</si>
  <si>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</si>
  <si>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</si>
  <si>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</si>
  <si>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</si>
  <si>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</si>
  <si>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</si>
  <si>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</si>
  <si>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</si>
  <si>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</si>
  <si>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</si>
  <si>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</si>
  <si>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</si>
  <si>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</si>
  <si>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</si>
  <si>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</si>
  <si>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</si>
  <si>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</si>
  <si>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</si>
  <si>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</si>
  <si>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</si>
  <si>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</si>
  <si>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</si>
  <si>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</si>
  <si>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</si>
  <si>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</si>
  <si>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</si>
  <si>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</si>
  <si>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</si>
  <si>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</si>
  <si>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</si>
  <si>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</si>
  <si>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</si>
  <si>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</si>
  <si>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</si>
  <si>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</si>
  <si>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</si>
  <si>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</si>
  <si>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</si>
  <si>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</si>
  <si>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</si>
  <si>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</si>
  <si>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</si>
  <si>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</si>
  <si>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</si>
  <si>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</si>
  <si>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</si>
  <si>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</si>
  <si>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</si>
  <si>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</si>
  <si>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</si>
  <si>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</si>
  <si>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</si>
  <si>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</si>
  <si>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</si>
  <si>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</si>
  <si>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</si>
  <si>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</si>
  <si>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</si>
  <si>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</si>
  <si>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</si>
  <si>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</si>
  <si>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</si>
  <si>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</si>
  <si>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</si>
  <si>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</si>
  <si>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</si>
  <si>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</si>
  <si>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</si>
  <si>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</si>
  <si>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</si>
  <si>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</si>
  <si>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</si>
  <si>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</si>
  <si>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</si>
  <si>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</si>
  <si>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</si>
  <si>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</si>
  <si>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</si>
  <si>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</si>
  <si>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</si>
  <si>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</si>
  <si>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</si>
  <si>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</si>
  <si>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</si>
  <si>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</si>
  <si>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</si>
  <si>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</si>
  <si>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</si>
  <si>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</si>
  <si>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</si>
  <si>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</si>
  <si>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</si>
  <si>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</si>
  <si>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</si>
  <si>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</si>
  <si>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</si>
  <si>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</si>
  <si>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</si>
  <si>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</si>
  <si>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</si>
  <si>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</si>
  <si>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</si>
  <si>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</si>
  <si>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</si>
  <si>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</si>
  <si>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</si>
  <si>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</si>
  <si>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</si>
  <si>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</si>
  <si>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</si>
  <si>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</si>
  <si>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</si>
  <si>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</si>
  <si>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</si>
  <si>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</si>
  <si>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</si>
  <si>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</si>
  <si>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</si>
  <si>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</si>
  <si>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</si>
  <si>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</si>
  <si>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</si>
  <si>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</si>
  <si>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</si>
  <si>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</si>
  <si>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</si>
  <si>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</si>
  <si>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</si>
  <si>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</si>
  <si>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</si>
  <si>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</si>
  <si>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</si>
  <si>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</si>
  <si>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</si>
  <si>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</si>
  <si>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</si>
  <si>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</si>
  <si>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</si>
  <si>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</si>
  <si>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</si>
  <si>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</si>
  <si>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</si>
  <si>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</si>
  <si>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</si>
  <si>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</si>
  <si>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</si>
  <si>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</si>
  <si>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</si>
  <si>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</si>
  <si>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</si>
  <si>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</si>
  <si>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</si>
  <si>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</si>
  <si>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</si>
  <si>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</si>
  <si>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</si>
  <si>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</si>
  <si>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</si>
  <si>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</si>
  <si>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</si>
  <si>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</si>
  <si>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</si>
  <si>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</si>
  <si>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</si>
  <si>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</si>
  <si>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</si>
  <si>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</si>
  <si>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</si>
  <si>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</si>
  <si>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</si>
  <si>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</si>
  <si>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</si>
  <si>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</si>
  <si>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</si>
  <si>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</si>
  <si>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</si>
  <si>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</si>
  <si>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</si>
  <si>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</si>
  <si>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</si>
  <si>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</si>
  <si>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</si>
  <si>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</si>
  <si>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</si>
  <si>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</si>
  <si>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</si>
  <si>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</si>
  <si>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</si>
  <si>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</si>
  <si>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</si>
  <si>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</si>
  <si>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</si>
  <si>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</si>
  <si>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</si>
  <si>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</si>
  <si>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</si>
  <si>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</si>
  <si>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</si>
  <si>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</si>
  <si>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</si>
  <si>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</si>
  <si>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</si>
  <si>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</si>
  <si>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</si>
  <si>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</si>
  <si>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</si>
  <si>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</si>
  <si>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</si>
  <si>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</si>
  <si>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</si>
  <si>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</si>
  <si>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</si>
  <si>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</si>
  <si>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</si>
  <si>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</si>
  <si>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</si>
  <si>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</si>
  <si>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</si>
  <si>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</si>
  <si>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</si>
  <si>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</si>
  <si>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</si>
  <si>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</si>
  <si>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</si>
  <si>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</si>
  <si>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</si>
  <si>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</si>
  <si>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</si>
  <si>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</si>
  <si>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</si>
  <si>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</si>
  <si>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</si>
  <si>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</si>
  <si>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</si>
  <si>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</si>
  <si>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</si>
  <si>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</si>
  <si>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</si>
  <si>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</si>
  <si>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</si>
  <si>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</si>
  <si>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</si>
  <si>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</si>
  <si>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</si>
  <si>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</si>
  <si>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</si>
  <si>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</si>
  <si>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</si>
  <si>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</si>
  <si>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</si>
  <si>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</si>
  <si>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</si>
  <si>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</si>
  <si>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</si>
  <si>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</si>
  <si>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</si>
  <si>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</si>
  <si>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</si>
  <si>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</si>
  <si>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</si>
  <si>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</si>
  <si>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</si>
  <si>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</si>
  <si>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</si>
  <si>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</si>
  <si>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</si>
  <si>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</si>
  <si>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</si>
  <si>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</si>
  <si>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</si>
  <si>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</si>
  <si>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</si>
  <si>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</si>
  <si>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</si>
  <si>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</si>
  <si>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</si>
  <si>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</si>
  <si>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</si>
  <si>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</si>
  <si>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</si>
  <si>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</si>
  <si>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</si>
  <si>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</si>
  <si>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</si>
  <si>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</si>
  <si>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</si>
  <si>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</si>
  <si>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</si>
  <si>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</si>
  <si>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</si>
  <si>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</si>
  <si>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</si>
  <si>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</si>
  <si>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</si>
  <si>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</si>
  <si>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</si>
  <si>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</si>
  <si>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</si>
  <si>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</si>
  <si>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</si>
  <si>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</si>
  <si>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</si>
  <si>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</si>
  <si>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</si>
  <si>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</si>
  <si>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</si>
  <si>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</si>
  <si>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</si>
  <si>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</si>
  <si>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</si>
  <si>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</si>
  <si>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</si>
  <si>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</si>
  <si>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</si>
  <si>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</si>
  <si>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</si>
  <si>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</si>
  <si>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</si>
  <si>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</si>
  <si>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</si>
  <si>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</si>
  <si>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</si>
  <si>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</si>
  <si>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</si>
  <si>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</si>
  <si>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</si>
  <si>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</si>
  <si>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</si>
  <si>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</si>
  <si>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</si>
  <si>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</si>
  <si>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</si>
  <si>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</si>
  <si>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</si>
  <si>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</si>
  <si>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</si>
  <si>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</si>
  <si>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</si>
  <si>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</si>
  <si>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</si>
  <si>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</si>
  <si>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</si>
  <si>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</si>
  <si>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</si>
  <si>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</si>
  <si>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</si>
  <si>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</si>
  <si>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</si>
  <si>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</si>
  <si>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</si>
  <si>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</si>
  <si>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</si>
  <si>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</si>
  <si>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</si>
  <si>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</si>
  <si>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</si>
  <si>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</si>
  <si>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</si>
  <si>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</si>
  <si>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</si>
  <si>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</si>
  <si>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</si>
  <si>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</si>
  <si>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</si>
  <si>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</si>
  <si>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</si>
  <si>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</si>
  <si>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</si>
  <si>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</si>
  <si>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</si>
  <si>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</si>
  <si>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</si>
  <si>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</si>
  <si>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</si>
  <si>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</si>
  <si>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</si>
  <si>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</si>
  <si>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</si>
  <si>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</si>
  <si>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</si>
  <si>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</si>
  <si>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</si>
  <si>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</si>
  <si>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</si>
  <si>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</si>
  <si>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</si>
  <si>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</si>
  <si>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</si>
  <si>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</si>
  <si>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</si>
  <si>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</si>
  <si>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</si>
  <si>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</si>
  <si>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</si>
  <si>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</si>
  <si>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</si>
  <si>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</si>
  <si>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</si>
  <si>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</si>
  <si>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</si>
  <si>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</si>
  <si>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</si>
  <si>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</si>
  <si>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</si>
  <si>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</si>
  <si>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</si>
  <si>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</si>
  <si>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</si>
  <si>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</si>
  <si>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</si>
  <si>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</si>
  <si>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</si>
  <si>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</si>
  <si>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</si>
  <si>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</si>
  <si>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</si>
  <si>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</si>
  <si>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</si>
  <si>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</si>
  <si>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</si>
  <si>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</si>
  <si>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</si>
  <si>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</si>
  <si>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</si>
  <si>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</si>
  <si>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</si>
  <si>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</si>
  <si>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</si>
  <si>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</si>
  <si>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</si>
  <si>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</si>
  <si>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</si>
  <si>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</si>
  <si>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</si>
  <si>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</si>
  <si>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</si>
  <si>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</si>
  <si>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</si>
  <si>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</si>
  <si>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</si>
  <si>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</si>
  <si>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</si>
  <si>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</si>
  <si>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</si>
  <si>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</si>
  <si>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</si>
  <si>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</si>
  <si>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</si>
  <si>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</si>
  <si>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</si>
  <si>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</si>
  <si>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</si>
  <si>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</si>
  <si>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</si>
  <si>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</si>
  <si>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</si>
  <si>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</si>
  <si>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</si>
  <si>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</si>
  <si>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</si>
  <si>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</si>
  <si>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</si>
  <si>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</si>
  <si>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</si>
  <si>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</si>
  <si>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</si>
  <si>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</si>
  <si>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</si>
  <si>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</si>
  <si>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</si>
  <si>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</si>
  <si>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</si>
  <si>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</si>
  <si>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</si>
  <si>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</si>
  <si>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</si>
  <si>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</si>
  <si>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</si>
  <si>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</si>
  <si>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</si>
  <si>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</si>
  <si>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</si>
  <si>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</si>
  <si>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</si>
  <si>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</si>
  <si>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</si>
  <si>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</si>
  <si>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</si>
  <si>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</si>
  <si>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</si>
  <si>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</si>
  <si>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</si>
  <si>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</si>
  <si>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</si>
  <si>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</si>
  <si>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</si>
  <si>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</si>
  <si>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</si>
  <si>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</si>
  <si>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</si>
  <si>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</si>
  <si>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</si>
  <si>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</si>
  <si>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</si>
  <si>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</si>
  <si>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</si>
  <si>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</si>
  <si>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</si>
  <si>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</si>
  <si>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</si>
  <si>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</si>
  <si>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</si>
  <si>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</si>
  <si>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</si>
  <si>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</si>
  <si>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</si>
  <si>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</si>
  <si>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</si>
  <si>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</si>
  <si>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</si>
  <si>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</si>
  <si>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</si>
  <si>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</si>
  <si>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</si>
  <si>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</si>
  <si>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</si>
  <si>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</si>
  <si>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</si>
  <si>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</si>
  <si>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</si>
  <si>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</si>
  <si>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</si>
  <si>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</si>
  <si>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</si>
  <si>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</si>
  <si>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</si>
  <si>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</si>
  <si>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</si>
  <si>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</si>
  <si>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</si>
  <si>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</si>
  <si>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</si>
  <si>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</si>
  <si>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</si>
  <si>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</si>
  <si>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</si>
  <si>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</si>
  <si>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</si>
  <si>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</si>
  <si>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</si>
  <si>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</si>
  <si>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</si>
  <si>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</si>
  <si>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</si>
  <si>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</si>
  <si>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</si>
  <si>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</si>
  <si>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</si>
  <si>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</si>
  <si>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</si>
  <si>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</si>
  <si>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</si>
  <si>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</si>
  <si>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</si>
  <si>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</si>
  <si>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</si>
  <si>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</si>
  <si>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</si>
  <si>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</si>
  <si>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</si>
  <si>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</si>
  <si>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</si>
  <si>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</si>
  <si>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</si>
  <si>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</si>
  <si>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</si>
  <si>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</si>
  <si>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</si>
  <si>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</si>
  <si>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</si>
  <si>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</si>
  <si>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</si>
  <si>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</si>
  <si>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</si>
  <si>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</si>
  <si>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</si>
  <si>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</si>
  <si>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</si>
  <si>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</si>
  <si>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</si>
  <si>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</si>
  <si>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</si>
  <si>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</si>
  <si>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</si>
  <si>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</si>
  <si>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</si>
  <si>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</si>
  <si>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</si>
  <si>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</si>
  <si>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</si>
  <si>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</si>
  <si>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</si>
  <si>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</si>
  <si>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</si>
  <si>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</si>
  <si>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</si>
  <si>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</si>
  <si>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</si>
  <si>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</si>
  <si>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</si>
  <si>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</si>
  <si>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</si>
  <si>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</si>
  <si>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</si>
  <si>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</si>
  <si>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</si>
  <si>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</si>
  <si>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</si>
  <si>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</si>
  <si>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</si>
  <si>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</si>
  <si>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</si>
  <si>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</si>
  <si>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</si>
  <si>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</si>
  <si>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</si>
  <si>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</si>
  <si>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</si>
  <si>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</si>
  <si>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</si>
  <si>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</si>
  <si>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</si>
  <si>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</si>
  <si>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</si>
  <si>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</si>
  <si>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</si>
  <si>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</si>
  <si>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</si>
  <si>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</si>
  <si>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</si>
  <si>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</si>
  <si>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</si>
  <si>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</si>
  <si>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</si>
  <si>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</si>
  <si>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</si>
  <si>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</si>
  <si>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</si>
  <si>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</si>
  <si>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</si>
  <si>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</si>
  <si>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</si>
  <si>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</si>
  <si>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</si>
  <si>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</si>
  <si>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</si>
  <si>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</si>
  <si>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</si>
  <si>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</si>
  <si>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</si>
  <si>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</si>
  <si>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</si>
  <si>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</si>
  <si>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</si>
  <si>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</si>
  <si>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</si>
  <si>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</si>
  <si>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</si>
  <si>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</si>
  <si>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</si>
  <si>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</si>
  <si>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</si>
  <si>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</si>
  <si>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</si>
  <si>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</si>
  <si>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</si>
  <si>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</si>
  <si>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</si>
  <si>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</si>
  <si>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</si>
  <si>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</si>
  <si>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</si>
  <si>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</si>
  <si>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</si>
  <si>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</si>
  <si>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</si>
  <si>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</si>
  <si>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</si>
  <si>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</si>
  <si>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</si>
  <si>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</si>
  <si>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</si>
  <si>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</si>
  <si>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</si>
  <si>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</si>
  <si>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</si>
  <si>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</si>
  <si>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</si>
  <si>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</si>
  <si>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</si>
  <si>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</si>
  <si>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</si>
  <si>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</si>
  <si>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</si>
  <si>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</si>
  <si>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</si>
  <si>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</si>
  <si>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</si>
  <si>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</si>
  <si>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</si>
  <si>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</si>
  <si>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</si>
  <si>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</si>
  <si>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</si>
  <si>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</si>
  <si>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</si>
  <si>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</si>
  <si>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</si>
  <si>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</si>
  <si>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</si>
  <si>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</si>
  <si>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</si>
  <si>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</si>
  <si>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</si>
  <si>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</si>
  <si>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</si>
  <si>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</si>
  <si>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</si>
  <si>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</si>
  <si>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</si>
  <si>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</si>
  <si>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</si>
  <si>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</si>
  <si>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</si>
  <si>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</si>
  <si>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</si>
  <si>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</si>
  <si>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</si>
  <si>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</si>
  <si>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</si>
  <si>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</si>
  <si>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</si>
  <si>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</si>
  <si>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</si>
  <si>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</si>
  <si>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</si>
  <si>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</si>
  <si>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</si>
  <si>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</si>
  <si>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</si>
  <si>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</si>
  <si>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</si>
  <si>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</si>
  <si>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</si>
  <si>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</si>
  <si>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</si>
  <si>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</si>
  <si>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</si>
  <si>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</si>
  <si>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</si>
  <si>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</si>
  <si>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</si>
  <si>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</si>
  <si>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</si>
  <si>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</si>
  <si>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</si>
  <si>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</si>
  <si>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</si>
  <si>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</si>
  <si>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</si>
  <si>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</si>
  <si>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</si>
  <si>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</si>
  <si>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</si>
  <si>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</si>
  <si>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</si>
  <si>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</si>
  <si>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</si>
  <si>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</si>
  <si>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</si>
  <si>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</si>
  <si>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</si>
  <si>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</si>
  <si>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</si>
  <si>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</si>
  <si>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</si>
  <si>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</si>
  <si>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</si>
  <si>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</si>
  <si>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</si>
  <si>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</si>
  <si>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</si>
  <si>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</si>
  <si>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</si>
  <si>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</si>
  <si>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</si>
  <si>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</si>
  <si>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</si>
  <si>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</si>
  <si>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</si>
  <si>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</si>
  <si>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</si>
  <si>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</si>
  <si>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</si>
  <si>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</si>
  <si>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</si>
  <si>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</si>
  <si>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</si>
  <si>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</si>
  <si>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</si>
  <si>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</si>
  <si>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</si>
  <si>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</si>
  <si>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</si>
  <si>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</si>
  <si>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</si>
  <si>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</si>
  <si>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</si>
  <si>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</si>
  <si>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</si>
  <si>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</si>
  <si>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</si>
  <si>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</si>
  <si>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</si>
  <si>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</si>
  <si>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</si>
  <si>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</si>
  <si>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</si>
  <si>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</si>
  <si>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</si>
  <si>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</si>
  <si>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</si>
  <si>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</si>
  <si>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</si>
  <si>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</si>
  <si>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</si>
  <si>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</si>
  <si>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</si>
  <si>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</si>
  <si>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</si>
  <si>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</si>
  <si>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</si>
  <si>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</si>
  <si>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</si>
  <si>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</si>
  <si>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</si>
  <si>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</si>
  <si>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</si>
  <si>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</si>
  <si>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</si>
  <si>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</si>
  <si>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</si>
  <si>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</si>
  <si>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</si>
  <si>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</si>
  <si>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</si>
  <si>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</si>
  <si>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</si>
  <si>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</si>
  <si>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</si>
  <si>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</si>
  <si>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</si>
  <si>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</si>
  <si>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</si>
  <si>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</si>
  <si>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</si>
  <si>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</si>
  <si>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</si>
  <si>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</si>
  <si>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</si>
  <si>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</si>
  <si>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</si>
  <si>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</si>
  <si>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</si>
  <si>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</si>
  <si>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</si>
  <si>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</si>
  <si>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</si>
  <si>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</si>
  <si>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</si>
  <si>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</si>
  <si>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</si>
  <si>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</si>
  <si>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</si>
  <si>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</si>
  <si>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</si>
  <si>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</si>
  <si>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</si>
  <si>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</si>
  <si>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</si>
  <si>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</si>
  <si>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</si>
  <si>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</si>
  <si>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</si>
  <si>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</si>
  <si>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</si>
  <si>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</si>
  <si>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</si>
  <si>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</si>
  <si>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</si>
  <si>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</si>
  <si>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</si>
  <si>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</si>
  <si>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</si>
  <si>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</si>
  <si>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</si>
  <si>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</si>
  <si>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</si>
  <si>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</si>
  <si>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</si>
  <si>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</si>
  <si>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</si>
  <si>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</si>
  <si>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</si>
  <si>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</si>
  <si>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</si>
  <si>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</si>
  <si>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</si>
  <si>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</si>
  <si>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</si>
  <si>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</si>
  <si>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</si>
  <si>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</si>
  <si>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</si>
  <si>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</si>
  <si>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</si>
  <si>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</si>
  <si>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</si>
  <si>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</si>
  <si>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</si>
  <si>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</si>
  <si>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</si>
  <si>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</si>
  <si>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</si>
  <si>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</si>
  <si>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</si>
  <si>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</si>
  <si>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</si>
  <si>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</si>
  <si>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</si>
  <si>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</si>
  <si>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</si>
  <si>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</si>
  <si>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</si>
  <si>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</si>
  <si>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</si>
  <si>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</si>
  <si>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</si>
  <si>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</si>
  <si>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</si>
  <si>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</si>
  <si>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</si>
  <si>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</si>
  <si>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</si>
  <si>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</si>
  <si>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</si>
  <si>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</si>
  <si>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</si>
  <si>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</si>
  <si>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</si>
  <si>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</si>
  <si>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</si>
  <si>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</si>
  <si>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</si>
  <si>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</si>
  <si>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</si>
  <si>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</si>
  <si>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</si>
  <si>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</si>
  <si>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</si>
  <si>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</si>
  <si>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</si>
  <si>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</si>
  <si>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</si>
  <si>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</si>
  <si>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</si>
  <si>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</si>
  <si>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</si>
  <si>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</si>
  <si>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</si>
  <si>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</si>
  <si>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</si>
  <si>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</si>
  <si>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</si>
  <si>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</si>
  <si>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</si>
  <si>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</si>
  <si>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</si>
  <si>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</si>
  <si>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</si>
  <si>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</si>
  <si>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</si>
  <si>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</si>
  <si>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</si>
  <si>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</si>
  <si>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</si>
  <si>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</si>
  <si>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</si>
  <si>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</si>
  <si>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</si>
  <si>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</si>
  <si>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</si>
  <si>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</si>
  <si>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</si>
  <si>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</si>
  <si>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</si>
  <si>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</si>
  <si>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</si>
  <si>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</si>
  <si>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</si>
  <si>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</si>
  <si>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</si>
  <si>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</si>
  <si>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</si>
  <si>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</si>
  <si>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</si>
  <si>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</si>
  <si>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</si>
  <si>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</si>
  <si>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</si>
  <si>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</si>
  <si>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</si>
  <si>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</si>
  <si>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</si>
  <si>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</si>
  <si>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</si>
  <si>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</si>
  <si>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</si>
  <si>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</si>
  <si>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</si>
  <si>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</si>
  <si>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</si>
  <si>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</si>
  <si>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</si>
  <si>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</si>
  <si>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</si>
  <si>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</si>
  <si>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</si>
  <si>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</si>
  <si>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</si>
  <si>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</si>
  <si>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</si>
  <si>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</si>
  <si>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</si>
  <si>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</si>
  <si>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</si>
  <si>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</si>
  <si>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</si>
  <si>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</si>
  <si>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</si>
  <si>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</si>
  <si>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</si>
  <si>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</si>
  <si>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</si>
  <si>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</si>
  <si>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</si>
  <si>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</si>
  <si>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</si>
  <si>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</si>
  <si>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</si>
  <si>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</si>
  <si>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</si>
  <si>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</si>
  <si>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</si>
  <si>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</si>
  <si>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</si>
  <si>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</si>
  <si>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</si>
  <si>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</si>
  <si>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</si>
  <si>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</si>
  <si>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</si>
  <si>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</si>
  <si>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</si>
  <si>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</si>
  <si>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</si>
  <si>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</si>
  <si>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</si>
  <si>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</si>
  <si>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</si>
  <si>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</si>
  <si>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</si>
  <si>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</si>
  <si>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</si>
  <si>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</si>
  <si>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</si>
  <si>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</si>
  <si>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</si>
  <si>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</si>
  <si>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</si>
  <si>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</si>
  <si>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</si>
  <si>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</si>
  <si>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</si>
  <si>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</si>
  <si>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</si>
  <si>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</si>
  <si>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</si>
  <si>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</si>
  <si>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</si>
  <si>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</si>
  <si>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</si>
  <si>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</si>
  <si>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</si>
  <si>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</si>
  <si>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</si>
  <si>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</si>
  <si>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</si>
  <si>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</si>
  <si>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</si>
  <si>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</si>
  <si>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</si>
  <si>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</si>
  <si>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</si>
  <si>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</si>
  <si>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</si>
  <si>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</si>
  <si>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</si>
  <si>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</si>
  <si>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</si>
  <si>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</si>
  <si>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</si>
  <si>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</si>
  <si>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</si>
  <si>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</si>
  <si>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</si>
  <si>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</si>
  <si>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</si>
  <si>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</si>
  <si>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</si>
  <si>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</si>
  <si>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</si>
  <si>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</si>
  <si>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</si>
  <si>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</si>
  <si>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</si>
  <si>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</si>
  <si>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</si>
  <si>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</si>
  <si>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</si>
  <si>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</si>
  <si>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</si>
  <si>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</si>
  <si>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</si>
  <si>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</si>
  <si>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</si>
  <si>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</si>
  <si>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</si>
  <si>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</si>
  <si>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</si>
  <si>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</si>
  <si>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</si>
  <si>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</si>
  <si>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</si>
  <si>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</si>
  <si>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</si>
  <si>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</si>
  <si>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</si>
  <si>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</si>
  <si>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</si>
  <si>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</si>
  <si>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</si>
  <si>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</si>
  <si>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</si>
  <si>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</si>
  <si>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</si>
  <si>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</si>
  <si>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</si>
  <si>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</si>
  <si>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</si>
  <si>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</si>
  <si>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</si>
  <si>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</si>
  <si>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</si>
  <si>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</si>
  <si>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</si>
  <si>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</si>
  <si>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</si>
  <si>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</si>
  <si>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</si>
  <si>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</si>
  <si>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</si>
  <si>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</si>
  <si>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</si>
  <si>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</si>
  <si>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</si>
  <si>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</si>
  <si>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</si>
  <si>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</si>
  <si>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</si>
  <si>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</si>
  <si>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</si>
  <si>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</si>
  <si>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</si>
  <si>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</si>
  <si>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</si>
  <si>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</si>
  <si>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</si>
  <si>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</si>
  <si>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</si>
  <si>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</si>
  <si>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</si>
  <si>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</si>
  <si>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</si>
  <si>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</si>
  <si>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</si>
  <si>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</si>
  <si>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</si>
  <si>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</si>
  <si>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</si>
  <si>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</si>
  <si>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</si>
  <si>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</si>
  <si>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</si>
  <si>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</si>
  <si>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</si>
  <si>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</si>
  <si>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</si>
  <si>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</si>
  <si>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</si>
  <si>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</si>
  <si>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</si>
  <si>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</si>
  <si>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</si>
  <si>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</si>
  <si>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</si>
  <si>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</si>
  <si>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</si>
  <si>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</si>
  <si>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</si>
  <si>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</si>
  <si>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</si>
  <si>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</si>
  <si>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</si>
  <si>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</si>
  <si>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</si>
  <si>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</si>
  <si>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</si>
  <si>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</si>
  <si>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</si>
  <si>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</si>
  <si>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</si>
  <si>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</si>
  <si>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</si>
  <si>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</si>
  <si>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</si>
  <si>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</si>
  <si>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</si>
  <si>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</si>
  <si>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</si>
  <si>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</si>
  <si>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</si>
  <si>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</si>
  <si>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</si>
  <si>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</si>
  <si>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</si>
  <si>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</si>
  <si>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</si>
  <si>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</si>
  <si>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</si>
  <si>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</si>
  <si>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</si>
  <si>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</si>
  <si>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</si>
  <si>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</si>
  <si>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</si>
  <si>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</si>
  <si>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</si>
  <si>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</si>
  <si>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</si>
  <si>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</si>
  <si>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</si>
  <si>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</si>
  <si>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</si>
  <si>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</si>
  <si>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</si>
  <si>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</si>
  <si>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</si>
  <si>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</si>
  <si>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</si>
  <si>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</si>
  <si>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</si>
  <si>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</si>
  <si>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</si>
  <si>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</si>
  <si>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</si>
  <si>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</si>
  <si>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</si>
  <si>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</si>
  <si>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</si>
  <si>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</si>
  <si>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</si>
  <si>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</si>
  <si>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</si>
  <si>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</si>
  <si>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</si>
  <si>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</si>
  <si>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</si>
  <si>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</si>
  <si>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</si>
  <si>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</si>
  <si>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</si>
  <si>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</si>
  <si>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</si>
  <si>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</si>
  <si>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</si>
  <si>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</si>
  <si>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</si>
  <si>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</si>
  <si>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</si>
  <si>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</si>
  <si>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</si>
  <si>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</si>
  <si>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</si>
  <si>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</si>
  <si>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</si>
  <si>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</si>
  <si>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</si>
  <si>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</si>
  <si>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</si>
  <si>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</si>
  <si>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</si>
  <si>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</si>
  <si>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</si>
  <si>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</si>
  <si>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</si>
  <si>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</si>
  <si>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</si>
  <si>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</si>
  <si>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</si>
  <si>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</si>
  <si>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</si>
  <si>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</si>
  <si>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</si>
  <si>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</si>
  <si>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</si>
  <si>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</si>
  <si>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</si>
  <si>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</si>
  <si>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</si>
  <si>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</si>
  <si>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</si>
  <si>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</si>
  <si>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</si>
  <si>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</si>
  <si>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</si>
  <si>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</si>
  <si>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</si>
  <si>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</si>
  <si>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</si>
  <si>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</si>
  <si>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</si>
  <si>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</si>
  <si>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</si>
  <si>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</si>
  <si>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</si>
  <si>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</si>
  <si>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</si>
  <si>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</si>
  <si>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</si>
  <si>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</si>
  <si>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</si>
  <si>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</si>
  <si>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</si>
  <si>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</si>
  <si>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</si>
  <si>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</si>
  <si>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</si>
  <si>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</si>
  <si>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</si>
  <si>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</si>
  <si>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</si>
  <si>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</si>
  <si>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</si>
  <si>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</si>
  <si>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</si>
  <si>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</si>
  <si>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</si>
  <si>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</si>
  <si>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</si>
  <si>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</si>
  <si>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</si>
  <si>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</si>
  <si>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</si>
  <si>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</si>
  <si>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</si>
  <si>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</si>
  <si>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</si>
  <si>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</si>
  <si>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</si>
  <si>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</si>
  <si>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</si>
  <si>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</si>
  <si>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</si>
  <si>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</si>
  <si>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</si>
  <si>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</si>
  <si>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</si>
  <si>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</si>
  <si>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</si>
  <si>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</si>
  <si>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</si>
  <si>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</si>
  <si>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</si>
  <si>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</si>
  <si>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</si>
  <si>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</si>
  <si>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</si>
  <si>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</si>
  <si>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</si>
  <si>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</si>
  <si>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</si>
  <si>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</si>
  <si>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</si>
  <si>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</si>
  <si>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</si>
  <si>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</si>
  <si>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</si>
  <si>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</si>
  <si>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</si>
  <si>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</si>
  <si>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</si>
  <si>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</si>
  <si>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</si>
  <si>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</si>
  <si>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</si>
  <si>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</si>
  <si>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</si>
  <si>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</si>
  <si>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</si>
  <si>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</si>
  <si>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</si>
  <si>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</si>
  <si>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</si>
  <si>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</si>
  <si>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</si>
  <si>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</si>
  <si>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</si>
  <si>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</si>
  <si>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</si>
  <si>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</si>
  <si>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</si>
  <si>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</si>
  <si>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</si>
  <si>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</si>
  <si>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</si>
  <si>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</si>
  <si>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</si>
  <si>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</si>
  <si>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</si>
  <si>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</si>
  <si>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</si>
  <si>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</si>
  <si>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</si>
  <si>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</si>
  <si>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</si>
  <si>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</si>
  <si>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</si>
  <si>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</si>
  <si>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</si>
  <si>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</si>
  <si>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</si>
  <si>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</si>
  <si>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</si>
  <si>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</si>
  <si>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</si>
  <si>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</si>
  <si>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</si>
  <si>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</si>
  <si>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</si>
  <si>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</si>
  <si>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</si>
  <si>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</si>
  <si>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</si>
  <si>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</si>
  <si>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</si>
  <si>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</si>
  <si>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</si>
  <si>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</si>
  <si>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</si>
  <si>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</si>
  <si>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</si>
  <si>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</si>
  <si>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</si>
  <si>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</si>
  <si>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</si>
  <si>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</si>
  <si>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</si>
  <si>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</si>
  <si>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</si>
  <si>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</si>
  <si>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</si>
  <si>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</si>
  <si>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</si>
  <si>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</si>
  <si>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</si>
  <si>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</si>
  <si>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</si>
  <si>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</si>
  <si>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</si>
  <si>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</si>
  <si>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</si>
  <si>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</si>
  <si>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</si>
  <si>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</si>
  <si>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</si>
  <si>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</si>
  <si>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</si>
  <si>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</si>
  <si>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</si>
  <si>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</si>
  <si>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</si>
  <si>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</si>
  <si>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</si>
  <si>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</si>
  <si>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</si>
  <si>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</si>
  <si>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</si>
  <si>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</si>
  <si>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</si>
  <si>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</si>
  <si>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</si>
  <si>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</si>
  <si>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</si>
  <si>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</si>
  <si>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</si>
  <si>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</si>
  <si>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</si>
  <si>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</si>
  <si>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</si>
  <si>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</si>
  <si>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</si>
  <si>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</si>
  <si>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</si>
  <si>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</si>
  <si>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</si>
  <si>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</si>
  <si>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</si>
  <si>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</si>
  <si>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</si>
  <si>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</si>
  <si>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</si>
  <si>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</si>
  <si>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</si>
  <si>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</si>
  <si>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</si>
  <si>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</si>
  <si>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</si>
  <si>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</si>
  <si>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</si>
  <si>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</si>
  <si>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</si>
  <si>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</si>
  <si>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</si>
  <si>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</si>
  <si>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</si>
  <si>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</si>
  <si>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</si>
  <si>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</si>
  <si>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</si>
  <si>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</si>
  <si>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</si>
  <si>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</si>
  <si>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</si>
  <si>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</si>
  <si>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</si>
  <si>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</si>
  <si>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</si>
  <si>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</si>
  <si>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</si>
  <si>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</si>
  <si>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</si>
  <si>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</si>
  <si>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</si>
  <si>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</si>
  <si>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</si>
  <si>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</si>
  <si>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</si>
  <si>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</si>
  <si>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</si>
  <si>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</si>
  <si>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</si>
  <si>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</si>
  <si>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</si>
  <si>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</si>
  <si>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</si>
  <si>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</si>
  <si>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</si>
  <si>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</si>
  <si>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</si>
  <si>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</si>
  <si>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</si>
  <si>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</si>
  <si>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</si>
  <si>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</si>
  <si>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</si>
  <si>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</si>
  <si>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</si>
  <si>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</si>
  <si>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</si>
  <si>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</si>
  <si>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</si>
  <si>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</si>
  <si>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</si>
  <si>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</si>
  <si>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</si>
  <si>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</si>
  <si>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</si>
  <si>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</si>
  <si>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</si>
  <si>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</si>
  <si>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</si>
  <si>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</si>
  <si>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</si>
  <si>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</si>
  <si>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</si>
  <si>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</si>
  <si>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</si>
  <si>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</si>
  <si>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</si>
  <si>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</si>
  <si>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</si>
  <si>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</si>
  <si>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</si>
  <si>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</si>
  <si>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</si>
  <si>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</si>
  <si>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</si>
  <si>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</si>
  <si>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</si>
  <si>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</si>
  <si>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</si>
  <si>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</si>
  <si>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</si>
  <si>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</si>
  <si>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</si>
  <si>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</si>
  <si>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</si>
  <si>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</si>
  <si>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</si>
  <si>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</si>
  <si>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</si>
  <si>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</si>
  <si>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</si>
  <si>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</si>
  <si>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</si>
  <si>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</si>
  <si>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</si>
  <si>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</si>
  <si>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</si>
  <si>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</si>
  <si>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</si>
  <si>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</si>
  <si>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</si>
  <si>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</si>
  <si>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</si>
  <si>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</si>
  <si>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</si>
  <si>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</si>
  <si>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</si>
  <si>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</si>
  <si>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</si>
  <si>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</si>
  <si>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</si>
  <si>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</si>
  <si>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</si>
  <si>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</si>
  <si>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</si>
  <si>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</si>
  <si>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</si>
  <si>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</si>
  <si>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</si>
  <si>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</si>
  <si>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</si>
  <si>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</si>
  <si>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</si>
  <si>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</si>
  <si>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</si>
  <si>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</si>
  <si>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</si>
  <si>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</si>
  <si>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</si>
  <si>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</si>
  <si>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</si>
  <si>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</si>
  <si>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</si>
  <si>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</si>
  <si>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</si>
  <si>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</si>
  <si>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</si>
  <si>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</si>
  <si>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</si>
  <si>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</si>
  <si>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</si>
  <si>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</si>
  <si>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</si>
  <si>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</si>
  <si>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</si>
  <si>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</si>
  <si>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</si>
  <si>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</si>
  <si>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</si>
  <si>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</si>
  <si>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</si>
  <si>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</si>
  <si>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</si>
  <si>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</si>
  <si>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</si>
  <si>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</si>
  <si>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</si>
  <si>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</si>
  <si>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</si>
  <si>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</si>
  <si>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</si>
  <si>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</si>
  <si>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</si>
  <si>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</si>
  <si>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</si>
  <si>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</si>
  <si>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</si>
  <si>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</si>
  <si>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</si>
  <si>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</si>
  <si>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</si>
  <si>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</si>
  <si>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</si>
  <si>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</si>
  <si>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</si>
  <si>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</si>
  <si>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</si>
  <si>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</si>
  <si>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</si>
  <si>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</si>
  <si>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</si>
  <si>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</si>
  <si>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</si>
  <si>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</si>
  <si>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</si>
  <si>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</si>
  <si>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</si>
  <si>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</si>
  <si>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</si>
  <si>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</si>
  <si>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</si>
  <si>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</si>
  <si>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</si>
  <si>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</si>
  <si>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</si>
  <si>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</si>
  <si>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</si>
  <si>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</si>
  <si>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</si>
  <si>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</si>
  <si>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</si>
  <si>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</si>
  <si>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</si>
  <si>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</si>
  <si>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</si>
  <si>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</si>
  <si>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</si>
  <si>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</si>
  <si>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</si>
  <si>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</si>
  <si>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</si>
  <si>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</si>
  <si>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</si>
  <si>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</si>
  <si>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</si>
  <si>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</si>
  <si>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</si>
  <si>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</si>
  <si>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</si>
  <si>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</si>
  <si>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</si>
  <si>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</si>
  <si>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</si>
  <si>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</si>
  <si>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</si>
  <si>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</si>
  <si>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</si>
  <si>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</si>
  <si>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</si>
  <si>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</si>
  <si>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</si>
  <si>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</si>
  <si>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</si>
  <si>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</si>
  <si>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</si>
  <si>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</si>
  <si>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</si>
  <si>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</si>
  <si>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</si>
  <si>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</si>
  <si>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</si>
  <si>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</si>
  <si>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</si>
  <si>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</si>
  <si>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</si>
  <si>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</si>
  <si>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</si>
  <si>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</si>
  <si>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</si>
  <si>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</si>
  <si>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</si>
  <si>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</si>
  <si>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</si>
  <si>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</si>
  <si>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</si>
  <si>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</si>
  <si>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</si>
  <si>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</si>
  <si>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</si>
  <si>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</si>
  <si>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</si>
  <si>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</si>
  <si>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</si>
  <si>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</si>
  <si>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</si>
  <si>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</si>
  <si>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</si>
  <si>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</si>
  <si>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</si>
  <si>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</si>
  <si>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</si>
  <si>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</si>
  <si>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</si>
  <si>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</si>
  <si>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</si>
  <si>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</si>
  <si>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</si>
  <si>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</si>
  <si>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</si>
  <si>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</si>
  <si>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</si>
  <si>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</si>
  <si>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</si>
  <si>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</si>
  <si>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</si>
  <si>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</si>
  <si>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</si>
  <si>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</si>
  <si>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</si>
  <si>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</si>
  <si>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</si>
  <si>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</si>
  <si>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</si>
  <si>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</si>
  <si>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</si>
  <si>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</si>
  <si>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</si>
  <si>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</si>
  <si>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</si>
  <si>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</si>
  <si>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</si>
  <si>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</si>
  <si>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</si>
  <si>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</si>
  <si>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</si>
  <si>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</si>
  <si>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</si>
  <si>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</si>
  <si>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</si>
  <si>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</si>
  <si>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</si>
  <si>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</si>
  <si>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</si>
  <si>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</si>
  <si>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</si>
  <si>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</si>
  <si>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</si>
  <si>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</si>
  <si>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</si>
  <si>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</si>
  <si>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</si>
  <si>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</si>
  <si>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</si>
  <si>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</si>
  <si>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</si>
  <si>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</si>
  <si>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</si>
  <si>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</si>
  <si>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</si>
  <si>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</si>
  <si>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</si>
  <si>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</si>
  <si>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</si>
  <si>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</si>
  <si>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</si>
  <si>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</si>
  <si>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</si>
  <si>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</si>
  <si>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</si>
  <si>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</si>
  <si>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</si>
  <si>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</si>
  <si>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</si>
  <si>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</si>
  <si>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</si>
  <si>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</si>
  <si>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</si>
  <si>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</si>
  <si>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</si>
  <si>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</si>
  <si>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</si>
  <si>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</si>
  <si>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</si>
  <si>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</si>
  <si>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</si>
  <si>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</si>
  <si>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</si>
  <si>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</si>
  <si>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</si>
  <si>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</si>
  <si>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</si>
  <si>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</si>
  <si>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</si>
  <si>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</si>
  <si>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</si>
  <si>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</si>
  <si>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</si>
  <si>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</si>
  <si>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</si>
  <si>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</si>
  <si>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</si>
  <si>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</si>
  <si>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</si>
  <si>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</si>
  <si>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</si>
  <si>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</si>
  <si>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</si>
  <si>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</si>
  <si>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</si>
  <si>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</si>
  <si>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</si>
  <si>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</si>
  <si>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</si>
  <si>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</si>
  <si>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</si>
  <si>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</si>
  <si>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</si>
  <si>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</si>
  <si>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</si>
  <si>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</si>
  <si>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</si>
  <si>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</si>
  <si>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</si>
  <si>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</si>
  <si>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</si>
  <si>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</si>
  <si>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</si>
  <si>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</si>
  <si>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</si>
  <si>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</si>
  <si>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</si>
  <si>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</si>
  <si>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</si>
  <si>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</si>
  <si>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</si>
  <si>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</si>
  <si>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</si>
  <si>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</si>
  <si>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</si>
  <si>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</si>
  <si>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</si>
  <si>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</si>
  <si>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</si>
  <si>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</si>
  <si>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</si>
  <si>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</si>
  <si>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</si>
  <si>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</si>
  <si>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</si>
  <si>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</si>
  <si>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</si>
  <si>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</si>
  <si>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</si>
  <si>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</si>
  <si>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</si>
  <si>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</si>
  <si>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</si>
  <si>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</si>
  <si>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</si>
  <si>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</si>
  <si>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</si>
  <si>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</si>
  <si>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</si>
  <si>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</si>
  <si>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</si>
  <si>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</si>
  <si>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</si>
  <si>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</si>
  <si>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</si>
  <si>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</si>
  <si>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</si>
  <si>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</si>
  <si>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</si>
  <si>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</si>
  <si>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</si>
  <si>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</si>
  <si>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</si>
  <si>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</si>
  <si>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</si>
  <si>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</si>
  <si>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</si>
  <si>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</si>
  <si>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</si>
  <si>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</si>
  <si>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</si>
  <si>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</si>
  <si>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</si>
  <si>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</si>
  <si>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</si>
  <si>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</si>
  <si>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</si>
  <si>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</si>
  <si>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</si>
  <si>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</si>
  <si>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</si>
  <si>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</si>
  <si>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</si>
  <si>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</si>
  <si>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</si>
  <si>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</si>
  <si>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</si>
  <si>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</si>
  <si>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</si>
  <si>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</si>
  <si>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</si>
  <si>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</si>
  <si>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</si>
  <si>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</si>
  <si>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</si>
  <si>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</si>
  <si>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</si>
  <si>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</si>
  <si>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</si>
  <si>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</si>
  <si>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</si>
  <si>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</si>
  <si>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</si>
  <si>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</si>
  <si>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</si>
  <si>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</si>
  <si>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</si>
  <si>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</si>
  <si>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</si>
  <si>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</si>
  <si>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</si>
  <si>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</si>
  <si>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</si>
  <si>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</si>
  <si>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</si>
  <si>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</si>
  <si>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</si>
  <si>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</si>
  <si>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</si>
  <si>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</si>
  <si>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</si>
  <si>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</si>
  <si>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</si>
  <si>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</si>
  <si>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</si>
  <si>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</si>
  <si>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</si>
  <si>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</si>
  <si>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</si>
  <si>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</si>
  <si>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</si>
  <si>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</si>
  <si>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</si>
  <si>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</si>
  <si>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</si>
  <si>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</si>
  <si>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</si>
  <si>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</si>
  <si>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</si>
  <si>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</si>
  <si>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</si>
  <si>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</si>
  <si>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</si>
  <si>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</si>
  <si>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</si>
  <si>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</si>
  <si>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</si>
  <si>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</si>
  <si>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</si>
  <si>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</si>
  <si>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</si>
  <si>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</si>
  <si>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</si>
  <si>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</si>
  <si>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</si>
  <si>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</si>
  <si>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</si>
  <si>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</si>
  <si>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</si>
  <si>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</si>
  <si>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</si>
  <si>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</si>
  <si>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</si>
  <si>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</si>
  <si>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</si>
  <si>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</si>
  <si>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</si>
  <si>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</si>
  <si>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</si>
  <si>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</si>
  <si>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</si>
  <si>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</si>
  <si>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</si>
  <si>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</si>
  <si>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</si>
  <si>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</si>
  <si>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</si>
  <si>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</si>
  <si>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</si>
  <si>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</si>
  <si>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</si>
  <si>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</si>
  <si>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</si>
  <si>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</si>
  <si>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</si>
  <si>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</si>
  <si>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</si>
  <si>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</si>
  <si>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</si>
  <si>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</si>
  <si>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</si>
  <si>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</si>
  <si>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</si>
  <si>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</si>
  <si>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</si>
  <si>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</si>
  <si>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</si>
  <si>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</si>
  <si>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</si>
  <si>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</si>
  <si>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</si>
  <si>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</si>
  <si>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</si>
  <si>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</si>
  <si>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</si>
  <si>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</si>
  <si>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</si>
  <si>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</si>
  <si>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</si>
  <si>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</si>
  <si>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</si>
  <si>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</si>
  <si>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</si>
  <si>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</si>
  <si>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</si>
  <si>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</si>
  <si>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</si>
  <si>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</si>
  <si>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</si>
  <si>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</si>
  <si>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</si>
  <si>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</si>
  <si>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</si>
  <si>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</si>
  <si>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</si>
  <si>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</si>
  <si>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</si>
  <si>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</si>
  <si>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</si>
  <si>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</si>
  <si>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</si>
  <si>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</si>
  <si>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</si>
  <si>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</si>
  <si>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</si>
  <si>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</si>
  <si>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</si>
  <si>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</si>
  <si>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</si>
  <si>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</si>
  <si>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</si>
  <si>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</si>
  <si>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</si>
  <si>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</si>
  <si>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</si>
  <si>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</si>
  <si>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</si>
  <si>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</si>
  <si>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</si>
  <si>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</si>
  <si>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</si>
  <si>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</si>
  <si>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</si>
  <si>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</si>
  <si>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</si>
  <si>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</si>
  <si>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</si>
  <si>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</si>
  <si>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</si>
  <si>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</si>
  <si>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</si>
  <si>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</si>
  <si>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</si>
  <si>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</si>
  <si>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</si>
  <si>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</si>
  <si>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</si>
  <si>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</si>
  <si>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</si>
  <si>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</si>
  <si>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</si>
  <si>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</si>
  <si>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</si>
  <si>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</si>
  <si>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</si>
  <si>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</si>
  <si>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</si>
  <si>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</si>
  <si>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</si>
  <si>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</si>
  <si>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</si>
  <si>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</si>
  <si>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</si>
  <si>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</si>
  <si>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</si>
  <si>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</si>
  <si>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</si>
  <si>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</si>
  <si>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</si>
  <si>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</si>
  <si>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</si>
  <si>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</si>
  <si>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</si>
  <si>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</si>
  <si>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</si>
  <si>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</si>
  <si>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</si>
  <si>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</si>
  <si>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</si>
  <si>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</si>
  <si>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</si>
  <si>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</si>
  <si>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</si>
  <si>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</si>
  <si>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</si>
  <si>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</si>
  <si>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</si>
  <si>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</si>
  <si>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</si>
  <si>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</si>
  <si>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</si>
  <si>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</si>
  <si>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</si>
  <si>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</si>
  <si>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</si>
  <si>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</si>
  <si>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</si>
  <si>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</si>
  <si>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</si>
  <si>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</si>
  <si>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</si>
  <si>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</si>
  <si>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</si>
  <si>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</si>
  <si>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</si>
  <si>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</si>
  <si>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</si>
  <si>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</si>
  <si>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</si>
  <si>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</si>
  <si>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</si>
  <si>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</si>
  <si>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</si>
  <si>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</si>
  <si>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</si>
  <si>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</si>
  <si>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</si>
  <si>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</si>
  <si>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</si>
  <si>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</si>
  <si>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</si>
  <si>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</si>
  <si>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</si>
  <si>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</si>
  <si>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</si>
  <si>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</si>
  <si>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</si>
  <si>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</si>
  <si>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</si>
  <si>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</si>
  <si>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</si>
  <si>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</si>
  <si>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</si>
  <si>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</si>
  <si>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</si>
  <si>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</si>
  <si>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</si>
  <si>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</si>
  <si>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</si>
  <si>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</si>
  <si>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</si>
  <si>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</si>
  <si>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</si>
  <si>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</si>
  <si>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</si>
  <si>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</si>
  <si>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</si>
  <si>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</si>
  <si>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</si>
  <si>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</si>
  <si>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</si>
  <si>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</si>
  <si>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</si>
  <si>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</si>
  <si>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</si>
  <si>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</si>
  <si>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</si>
  <si>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</si>
  <si>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</si>
  <si>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</si>
  <si>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</si>
  <si>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</si>
  <si>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</si>
  <si>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</si>
  <si>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</si>
  <si>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</si>
  <si>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</si>
  <si>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</si>
  <si>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</si>
  <si>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</si>
  <si>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</si>
  <si>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</si>
  <si>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</si>
  <si>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</si>
  <si>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</si>
  <si>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</si>
  <si>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</si>
  <si>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</si>
  <si>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</si>
  <si>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</si>
  <si>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</si>
  <si>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</si>
  <si>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</si>
  <si>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</si>
  <si>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</si>
  <si>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</si>
  <si>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</si>
  <si>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</si>
  <si>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</si>
  <si>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</si>
  <si>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</si>
  <si>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</si>
  <si>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</si>
  <si>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</si>
  <si>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</si>
  <si>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</si>
  <si>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</si>
  <si>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</si>
  <si>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</si>
  <si>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</si>
  <si>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</si>
  <si>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</si>
  <si>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</si>
  <si>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</si>
  <si>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</si>
  <si>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</si>
  <si>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</si>
  <si>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</si>
  <si>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</si>
  <si>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</si>
  <si>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</si>
  <si>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</si>
  <si>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</si>
  <si>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</si>
  <si>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</si>
  <si>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</si>
  <si>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</si>
  <si>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</si>
  <si>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</si>
  <si>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</si>
  <si>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</si>
  <si>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</si>
  <si>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</si>
  <si>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</si>
  <si>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</si>
  <si>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</si>
  <si>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</si>
  <si>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</si>
  <si>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</si>
  <si>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</si>
  <si>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</si>
  <si>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</si>
  <si>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</si>
  <si>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</si>
  <si>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</si>
  <si>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</si>
  <si>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</si>
  <si>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</si>
  <si>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</si>
  <si>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</si>
  <si>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</si>
  <si>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</si>
  <si>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</si>
  <si>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</si>
  <si>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</si>
  <si>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</si>
  <si>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</si>
  <si>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</si>
  <si>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</si>
  <si>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</si>
  <si>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</si>
  <si>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</si>
  <si>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</si>
  <si>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</si>
  <si>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</si>
  <si>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</si>
  <si>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</si>
  <si>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</si>
  <si>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</si>
  <si>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</si>
  <si>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</si>
  <si>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</si>
  <si>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</si>
  <si>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</si>
  <si>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</si>
  <si>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</si>
  <si>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</si>
  <si>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</si>
  <si>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</si>
  <si>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</si>
  <si>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</si>
  <si>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</si>
  <si>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</si>
  <si>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</si>
  <si>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</si>
  <si>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</si>
  <si>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</si>
  <si>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</si>
  <si>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</si>
  <si>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</si>
  <si>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</si>
  <si>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</si>
  <si>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</si>
  <si>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</si>
  <si>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</si>
  <si>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</si>
  <si>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</si>
  <si>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</si>
  <si>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</si>
  <si>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</si>
  <si>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</si>
  <si>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</si>
  <si>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</si>
  <si>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</si>
  <si>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</si>
  <si>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</si>
  <si>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</si>
  <si>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</si>
  <si>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</si>
  <si>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</si>
  <si>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</si>
  <si>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</si>
  <si>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</si>
  <si>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</si>
  <si>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</si>
  <si>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</si>
  <si>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</si>
  <si>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</si>
  <si>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</si>
  <si>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</si>
  <si>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</si>
  <si>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</si>
  <si>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</si>
  <si>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</si>
  <si>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</si>
  <si>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</si>
  <si>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</si>
  <si>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</si>
  <si>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</si>
  <si>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</si>
  <si>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</si>
  <si>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</si>
  <si>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</si>
  <si>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</si>
  <si>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</si>
  <si>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</si>
  <si>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</si>
  <si>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</si>
  <si>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</si>
  <si>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</si>
  <si>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</si>
  <si>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</si>
  <si>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</si>
  <si>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</si>
  <si>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</si>
  <si>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</si>
  <si>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</si>
  <si>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</si>
  <si>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</si>
  <si>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</si>
  <si>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</si>
  <si>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</si>
  <si>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</si>
  <si>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</si>
  <si>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</si>
  <si>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</si>
  <si>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</si>
  <si>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</si>
  <si>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</si>
  <si>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</si>
  <si>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</si>
  <si>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</si>
  <si>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</si>
  <si>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</si>
  <si>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</si>
  <si>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</si>
  <si>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</si>
  <si>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</si>
  <si>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</si>
  <si>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</si>
  <si>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</si>
  <si>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</si>
  <si>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</si>
  <si>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</si>
  <si>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</si>
  <si>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</si>
  <si>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</si>
  <si>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</si>
  <si>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</si>
  <si>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</si>
  <si>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</si>
  <si>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</si>
  <si>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</si>
  <si>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</si>
  <si>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</si>
  <si>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</si>
  <si>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</si>
  <si>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</si>
  <si>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</si>
  <si>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</si>
  <si>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</si>
  <si>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</si>
  <si>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</si>
  <si>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</si>
  <si>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</si>
  <si>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</si>
  <si>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</si>
  <si>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</si>
  <si>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</si>
  <si>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</si>
  <si>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</si>
  <si>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</si>
  <si>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</si>
  <si>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</si>
  <si>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</si>
  <si>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</si>
  <si>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</si>
  <si>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</si>
  <si>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</si>
  <si>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</si>
  <si>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</si>
  <si>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</si>
  <si>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</si>
  <si>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</si>
  <si>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</si>
  <si>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</si>
  <si>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</si>
  <si>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</si>
  <si>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</si>
  <si>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</si>
  <si>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</si>
  <si>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</si>
  <si>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</si>
  <si>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</si>
  <si>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</si>
  <si>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</si>
  <si>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</si>
  <si>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</si>
  <si>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</si>
  <si>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</si>
  <si>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</si>
  <si>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</si>
  <si>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</si>
  <si>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</si>
  <si>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</si>
  <si>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</si>
  <si>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</si>
  <si>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</si>
  <si>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</si>
  <si>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</si>
  <si>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</si>
  <si>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</si>
  <si>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</si>
  <si>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</si>
  <si>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</si>
  <si>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</si>
  <si>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</si>
  <si>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</si>
  <si>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</si>
  <si>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</si>
  <si>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</si>
  <si>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</si>
  <si>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</si>
  <si>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</si>
  <si>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</si>
  <si>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</si>
  <si>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</si>
  <si>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</si>
  <si>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</si>
  <si>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</si>
  <si>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</si>
  <si>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</si>
  <si>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</si>
  <si>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</si>
  <si>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</si>
  <si>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</si>
  <si>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</si>
  <si>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</si>
  <si>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</si>
  <si>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</si>
  <si>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</si>
  <si>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</si>
  <si>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</si>
  <si>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</si>
  <si>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</si>
  <si>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</si>
  <si>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</si>
  <si>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</si>
  <si>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</si>
  <si>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</si>
  <si>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</si>
  <si>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</si>
  <si>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</si>
  <si>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</si>
  <si>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</si>
  <si>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</si>
  <si>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</si>
  <si>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</si>
  <si>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</si>
  <si>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</si>
  <si>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</si>
  <si>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</si>
  <si>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</si>
  <si>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</si>
  <si>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</si>
  <si>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</si>
  <si>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</si>
  <si>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</si>
  <si>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</si>
  <si>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</si>
  <si>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</si>
  <si>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</si>
  <si>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</si>
  <si>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</si>
  <si>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</si>
  <si>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</si>
  <si>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</si>
  <si>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</si>
  <si>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</si>
  <si>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</si>
  <si>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</si>
  <si>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</si>
  <si>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</si>
  <si>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</si>
  <si>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</si>
  <si>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</si>
  <si>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</si>
  <si>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</si>
  <si>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</si>
  <si>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</si>
  <si>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</si>
  <si>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</si>
  <si>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</si>
  <si>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</si>
  <si>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</si>
  <si>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</si>
  <si>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</si>
  <si>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</si>
  <si>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</si>
  <si>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</si>
  <si>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</si>
  <si>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</si>
  <si>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</si>
  <si>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</si>
  <si>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</si>
  <si>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</si>
  <si>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</si>
  <si>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</si>
  <si>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</si>
  <si>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</si>
  <si>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</si>
  <si>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</si>
  <si>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</si>
  <si>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</si>
  <si>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</si>
  <si>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</si>
  <si>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</si>
  <si>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</si>
  <si>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</si>
  <si>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</si>
  <si>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</si>
  <si>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</si>
  <si>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</si>
  <si>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</si>
  <si>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</si>
  <si>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</si>
  <si>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</si>
  <si>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</si>
  <si>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</si>
  <si>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</si>
  <si>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</si>
  <si>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</si>
  <si>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</si>
  <si>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</si>
  <si>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</si>
  <si>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</si>
  <si>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</si>
  <si>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</si>
  <si>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</si>
  <si>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</si>
  <si>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</si>
  <si>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</si>
  <si>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</si>
  <si>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</si>
  <si>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</si>
  <si>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</si>
  <si>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</si>
  <si>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</si>
  <si>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</si>
  <si>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</si>
  <si>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</si>
  <si>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</si>
  <si>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</si>
  <si>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</si>
  <si>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</si>
  <si>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</si>
  <si>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</si>
  <si>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</si>
  <si>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</si>
  <si>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</si>
  <si>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</si>
  <si>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</si>
  <si>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</si>
  <si>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</si>
  <si>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</si>
  <si>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</si>
  <si>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</si>
  <si>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</si>
  <si>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</si>
  <si>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</si>
  <si>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</si>
  <si>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</si>
  <si>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</si>
  <si>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</si>
  <si>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</si>
  <si>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</si>
  <si>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</si>
  <si>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</si>
  <si>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</si>
  <si>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</si>
  <si>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</si>
  <si>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</si>
  <si>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</si>
  <si>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</si>
  <si>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</si>
  <si>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</si>
  <si>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</si>
  <si>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</si>
  <si>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</si>
  <si>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</si>
  <si>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</si>
  <si>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</si>
  <si>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</si>
  <si>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</si>
  <si>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</si>
  <si>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</si>
  <si>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</si>
  <si>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</si>
  <si>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</si>
  <si>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</si>
  <si>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</si>
  <si>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</si>
  <si>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</si>
  <si>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</si>
  <si>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</si>
  <si>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</si>
  <si>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</si>
  <si>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</si>
  <si>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</si>
  <si>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</si>
  <si>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</si>
  <si>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</si>
  <si>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</si>
  <si>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</si>
  <si>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</si>
  <si>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</si>
  <si>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</si>
  <si>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</si>
  <si>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</si>
  <si>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</si>
  <si>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</si>
  <si>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</si>
  <si>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</si>
  <si>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</si>
  <si>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</si>
  <si>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</si>
  <si>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</si>
  <si>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</si>
  <si>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</si>
  <si>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</si>
  <si>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</si>
  <si>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</si>
  <si>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</si>
  <si>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</si>
  <si>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</si>
  <si>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</si>
  <si>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</si>
  <si>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</si>
  <si>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</si>
  <si>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</si>
  <si>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</si>
  <si>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</si>
  <si>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</si>
  <si>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</si>
  <si>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</si>
  <si>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</si>
  <si>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</si>
  <si>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</si>
  <si>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</si>
  <si>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</si>
  <si>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</si>
  <si>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</si>
  <si>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</si>
  <si>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</si>
  <si>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</si>
  <si>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</si>
  <si>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</si>
  <si>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</si>
  <si>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</si>
  <si>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</si>
  <si>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</si>
  <si>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</si>
  <si>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</si>
  <si>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</si>
  <si>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</si>
  <si>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</si>
  <si>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</si>
  <si>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</si>
  <si>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</si>
  <si>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</si>
  <si>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</si>
  <si>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</si>
  <si>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</si>
  <si>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</si>
  <si>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</si>
  <si>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</si>
  <si>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</si>
  <si>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</si>
  <si>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</si>
  <si>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</si>
  <si>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</si>
  <si>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</si>
  <si>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</si>
  <si>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</si>
  <si>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</si>
  <si>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</si>
  <si>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</si>
  <si>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</si>
  <si>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</si>
  <si>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</si>
  <si>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</si>
  <si>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</si>
  <si>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</si>
  <si>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</si>
  <si>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</si>
  <si>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</si>
  <si>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</si>
  <si>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</si>
  <si>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</si>
  <si>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</si>
  <si>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</si>
  <si>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</si>
  <si>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</si>
  <si>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</si>
  <si>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</si>
  <si>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</si>
  <si>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</si>
  <si>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</si>
  <si>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</si>
  <si>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</si>
  <si>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</si>
  <si>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</si>
  <si>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</si>
  <si>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</si>
  <si>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</si>
  <si>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</si>
  <si>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</si>
  <si>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</si>
  <si>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</si>
  <si>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</si>
  <si>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</si>
  <si>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</si>
  <si>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</si>
  <si>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</si>
  <si>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</si>
  <si>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</si>
  <si>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</si>
  <si>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</si>
  <si>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</si>
  <si>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</si>
  <si>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</si>
  <si>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</si>
  <si>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</si>
  <si>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</si>
  <si>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</si>
  <si>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</si>
  <si>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</si>
  <si>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</si>
  <si>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</si>
  <si>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</si>
  <si>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</si>
  <si>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</si>
  <si>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</si>
  <si>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</si>
  <si>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</si>
  <si>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</si>
  <si>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</si>
  <si>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</si>
  <si>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</si>
  <si>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</si>
  <si>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</si>
  <si>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</si>
  <si>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</si>
  <si>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</si>
  <si>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</si>
  <si>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</si>
  <si>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</si>
  <si>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</si>
  <si>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</si>
  <si>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</si>
  <si>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</si>
  <si>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</si>
  <si>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</si>
  <si>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</si>
  <si>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</si>
  <si>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</si>
  <si>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</si>
  <si>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</si>
  <si>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</si>
  <si>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</si>
  <si>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</si>
  <si>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</si>
  <si>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</si>
  <si>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</si>
  <si>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</si>
  <si>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</si>
  <si>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</si>
  <si>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</si>
  <si>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</si>
  <si>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</si>
  <si>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</si>
  <si>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</si>
  <si>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</si>
  <si>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</si>
  <si>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</si>
  <si>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</si>
  <si>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</si>
  <si>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</si>
  <si>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</si>
  <si>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</si>
  <si>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</si>
  <si>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</si>
  <si>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</si>
  <si>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</si>
  <si>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</si>
  <si>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</si>
  <si>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</si>
  <si>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</si>
  <si>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</si>
  <si>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</si>
  <si>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</si>
  <si>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</si>
  <si>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</si>
  <si>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</si>
  <si>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</si>
  <si>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</si>
  <si>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</si>
  <si>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</si>
  <si>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</si>
  <si>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</si>
  <si>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</si>
  <si>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</si>
  <si>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</si>
  <si>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</si>
  <si>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</si>
  <si>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</si>
  <si>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</si>
  <si>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</si>
  <si>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</si>
  <si>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</si>
  <si>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</si>
  <si>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</si>
  <si>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</si>
  <si>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</si>
  <si>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</si>
  <si>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</si>
  <si>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</si>
  <si>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</si>
  <si>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</si>
  <si>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</si>
  <si>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</si>
  <si>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</si>
  <si>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</si>
  <si>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</si>
  <si>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</si>
  <si>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</si>
  <si>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</si>
  <si>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</si>
  <si>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</si>
  <si>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</si>
  <si>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</si>
  <si>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</si>
  <si>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</si>
  <si>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</si>
  <si>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</si>
  <si>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</si>
  <si>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</si>
  <si>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</si>
  <si>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</si>
  <si>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</si>
  <si>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</si>
  <si>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</si>
  <si>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</si>
  <si>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</si>
  <si>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</si>
  <si>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</si>
  <si>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</si>
  <si>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</si>
  <si>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</si>
  <si>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</si>
  <si>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</si>
  <si>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</si>
  <si>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</si>
  <si>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</si>
  <si>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</si>
  <si>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</si>
  <si>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</si>
  <si>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</si>
  <si>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</si>
  <si>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</si>
  <si>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</si>
  <si>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</si>
  <si>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</si>
  <si>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</si>
  <si>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</si>
  <si>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</si>
  <si>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</si>
  <si>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</si>
  <si>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</si>
  <si>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</si>
  <si>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</si>
  <si>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</si>
  <si>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</si>
  <si>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</si>
  <si>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</si>
  <si>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</si>
  <si>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</si>
  <si>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</si>
  <si>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</si>
  <si>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</si>
  <si>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</si>
  <si>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</si>
  <si>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</si>
  <si>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</si>
  <si>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</si>
  <si>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</si>
  <si>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</si>
  <si>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</si>
  <si>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</si>
  <si>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</si>
  <si>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</si>
  <si>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</si>
  <si>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</si>
  <si>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</si>
  <si>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</si>
  <si>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</si>
  <si>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</si>
  <si>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</si>
  <si>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</si>
  <si>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</si>
  <si>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</si>
  <si>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</si>
  <si>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</si>
  <si>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</si>
  <si>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</si>
  <si>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</si>
  <si>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</si>
  <si>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</si>
  <si>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</si>
  <si>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</si>
  <si>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</si>
  <si>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</si>
  <si>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</si>
  <si>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</si>
  <si>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</si>
  <si>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</si>
  <si>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</si>
  <si>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</si>
  <si>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</si>
  <si>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</si>
  <si>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</si>
  <si>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</si>
  <si>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</si>
  <si>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</si>
  <si>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</si>
  <si>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</si>
  <si>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</si>
  <si>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</si>
  <si>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</si>
  <si>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</si>
  <si>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</si>
  <si>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</si>
  <si>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</si>
  <si>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</si>
  <si>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</si>
  <si>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</si>
  <si>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</si>
  <si>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</si>
  <si>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</si>
  <si>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</si>
  <si>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</si>
  <si>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</si>
  <si>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</si>
  <si>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</si>
  <si>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</si>
  <si>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</si>
  <si>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</si>
  <si>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</si>
  <si>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</si>
  <si>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</si>
  <si>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</si>
  <si>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</si>
  <si>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</si>
  <si>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</si>
  <si>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</si>
  <si>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</si>
  <si>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</si>
  <si>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</si>
  <si>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</si>
  <si>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</si>
  <si>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</si>
  <si>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</si>
  <si>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</si>
  <si>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</si>
  <si>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</si>
  <si>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</si>
  <si>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</si>
  <si>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</si>
  <si>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</si>
  <si>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</si>
  <si>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</si>
  <si>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</si>
  <si>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</si>
  <si>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</si>
  <si>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</si>
  <si>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</si>
  <si>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</si>
  <si>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</si>
  <si>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</si>
  <si>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</si>
  <si>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</si>
  <si>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</si>
  <si>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</si>
  <si>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</si>
  <si>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</si>
  <si>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</si>
  <si>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</si>
  <si>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</si>
  <si>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</si>
  <si>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</si>
  <si>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</si>
  <si>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</si>
  <si>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</si>
  <si>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</si>
  <si>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</si>
  <si>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</si>
  <si>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</si>
  <si>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</si>
  <si>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</si>
  <si>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</si>
  <si>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</si>
  <si>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</si>
  <si>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</si>
  <si>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</si>
  <si>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</si>
  <si>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</si>
  <si>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</si>
  <si>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</si>
  <si>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</si>
  <si>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</si>
  <si>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</si>
  <si>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</si>
  <si>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</si>
  <si>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</si>
  <si>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</si>
  <si>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</si>
  <si>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</si>
  <si>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</si>
  <si>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</si>
  <si>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</si>
  <si>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</si>
  <si>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</si>
  <si>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</si>
  <si>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</si>
  <si>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</si>
  <si>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</si>
  <si>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</si>
  <si>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</si>
  <si>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</si>
  <si>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</si>
  <si>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</si>
  <si>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</si>
  <si>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</si>
  <si>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</si>
  <si>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</si>
  <si>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</si>
  <si>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</si>
  <si>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</si>
  <si>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</si>
  <si>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</si>
  <si>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</si>
  <si>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</si>
  <si>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</si>
  <si>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</si>
  <si>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</si>
  <si>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</si>
  <si>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</si>
  <si>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</si>
  <si>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</si>
  <si>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</si>
  <si>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</si>
  <si>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</si>
  <si>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</si>
  <si>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</si>
  <si>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</si>
  <si>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</si>
  <si>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</si>
  <si>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</si>
  <si>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</si>
  <si>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</si>
  <si>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</si>
  <si>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</si>
  <si>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</si>
  <si>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</si>
  <si>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</si>
  <si>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</si>
  <si>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</si>
  <si>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</si>
  <si>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</si>
  <si>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</si>
  <si>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</si>
  <si>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</si>
  <si>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</si>
  <si>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</si>
  <si>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</si>
  <si>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</si>
  <si>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</si>
  <si>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</si>
  <si>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</si>
  <si>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</si>
  <si>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</si>
  <si>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</si>
  <si>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</si>
  <si>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</si>
  <si>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</si>
  <si>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</si>
  <si>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</si>
  <si>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</si>
  <si>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</si>
  <si>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</si>
  <si>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</si>
  <si>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</si>
  <si>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</si>
  <si>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</si>
  <si>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</si>
  <si>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</si>
  <si>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</si>
  <si>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</si>
  <si>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</si>
  <si>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</si>
  <si>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</si>
  <si>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</si>
  <si>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</si>
  <si>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</si>
  <si>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</si>
  <si>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</si>
  <si>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</si>
  <si>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</si>
  <si>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</si>
  <si>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</si>
  <si>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</si>
  <si>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</si>
  <si>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</si>
  <si>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</si>
  <si>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</si>
  <si>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</si>
  <si>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</si>
  <si>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</si>
  <si>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</si>
  <si>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</si>
  <si>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</si>
  <si>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</si>
  <si>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</si>
  <si>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</si>
  <si>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</si>
  <si>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</si>
  <si>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</si>
  <si>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</si>
  <si>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</si>
  <si>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</si>
  <si>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</si>
  <si>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</si>
  <si>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</si>
  <si>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</si>
  <si>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</si>
  <si>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</si>
  <si>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</si>
  <si>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</si>
  <si>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</si>
  <si>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</si>
  <si>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</si>
  <si>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</si>
  <si>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</si>
  <si>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</si>
  <si>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</si>
  <si>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</si>
  <si>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</si>
  <si>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</si>
  <si>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</si>
  <si>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</si>
  <si>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</si>
  <si>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</si>
  <si>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</si>
  <si>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</si>
  <si>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</si>
  <si>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</si>
  <si>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</si>
  <si>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</si>
  <si>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</si>
  <si>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</si>
  <si>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</si>
  <si>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</si>
  <si>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</si>
  <si>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</si>
  <si>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</si>
  <si>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</si>
  <si>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</si>
  <si>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</si>
  <si>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</si>
  <si>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</si>
  <si>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</si>
  <si>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</si>
  <si>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</si>
  <si>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</si>
  <si>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</si>
  <si>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</si>
  <si>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</si>
  <si>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</si>
  <si>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</si>
  <si>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</si>
  <si>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</si>
  <si>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</si>
  <si>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</si>
  <si>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</si>
  <si>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</si>
  <si>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</si>
  <si>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</si>
  <si>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</si>
  <si>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</si>
  <si>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</si>
  <si>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</si>
  <si>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</si>
  <si>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</si>
  <si>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</si>
  <si>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</si>
  <si>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</si>
  <si>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</si>
  <si>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</si>
  <si>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</si>
  <si>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</si>
  <si>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</si>
  <si>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</si>
  <si>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</si>
  <si>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</si>
  <si>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</si>
  <si>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</si>
  <si>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</si>
  <si>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</si>
  <si>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</si>
  <si>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</si>
  <si>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</si>
  <si>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</si>
  <si>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</si>
  <si>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</si>
  <si>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</si>
  <si>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</si>
  <si>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</si>
  <si>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</si>
  <si>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</si>
  <si>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</si>
  <si>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</si>
  <si>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</si>
  <si>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</si>
  <si>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</si>
  <si>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</si>
  <si>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</si>
  <si>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</si>
  <si>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</si>
  <si>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</si>
  <si>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</si>
  <si>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</si>
  <si>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</si>
  <si>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</si>
  <si>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</si>
  <si>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</si>
  <si>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</si>
  <si>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</si>
  <si>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</si>
  <si>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</si>
  <si>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</si>
  <si>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</si>
  <si>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</si>
  <si>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</si>
  <si>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</si>
  <si>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</si>
  <si>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</si>
  <si>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</si>
  <si>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</si>
  <si>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</si>
  <si>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</si>
  <si>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</si>
  <si>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</si>
  <si>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</si>
  <si>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</si>
  <si>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</si>
  <si>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</si>
  <si>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</si>
  <si>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</si>
  <si>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</si>
  <si>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</si>
  <si>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</si>
  <si>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</si>
  <si>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</si>
  <si>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</si>
  <si>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</si>
  <si>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</si>
  <si>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</si>
  <si>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</si>
  <si>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</si>
  <si>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</si>
  <si>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</si>
  <si>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</si>
  <si>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</si>
  <si>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</si>
  <si>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</si>
  <si>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</si>
  <si>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</si>
  <si>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</si>
  <si>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</si>
  <si>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</si>
  <si>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</si>
  <si>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</si>
  <si>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</si>
  <si>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</si>
  <si>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</si>
  <si>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</si>
  <si>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</si>
  <si>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</si>
  <si>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</si>
  <si>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</si>
  <si>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</si>
  <si>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</si>
  <si>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</si>
  <si>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</si>
  <si>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</si>
  <si>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</si>
  <si>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</si>
  <si>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</si>
  <si>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</si>
  <si>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</si>
  <si>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</si>
  <si>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</si>
  <si>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</si>
  <si>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</si>
  <si>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</si>
  <si>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</si>
  <si>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</si>
  <si>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</si>
  <si>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</si>
  <si>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</si>
  <si>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</si>
  <si>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</si>
  <si>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</si>
  <si>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</si>
  <si>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</si>
  <si>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</si>
  <si>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</si>
  <si>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</si>
  <si>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</si>
  <si>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</si>
  <si>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</si>
  <si>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</si>
  <si>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</si>
  <si>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</si>
  <si>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</si>
  <si>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</si>
  <si>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</si>
  <si>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</si>
  <si>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</si>
  <si>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</si>
  <si>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</si>
  <si>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</si>
  <si>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</si>
  <si>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</si>
  <si>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</si>
  <si>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</si>
  <si>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</si>
  <si>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</si>
  <si>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</si>
  <si>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</si>
  <si>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</si>
  <si>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</si>
  <si>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</si>
  <si>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</si>
  <si>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</si>
  <si>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</si>
  <si>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</si>
  <si>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</si>
  <si>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</si>
  <si>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</si>
  <si>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</si>
  <si>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</si>
  <si>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</si>
  <si>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</si>
  <si>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</si>
  <si>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</si>
  <si>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</si>
  <si>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</si>
  <si>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</si>
  <si>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</si>
  <si>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</si>
  <si>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</si>
  <si>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</si>
  <si>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</si>
  <si>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</si>
  <si>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</si>
  <si>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</si>
  <si>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</si>
  <si>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</si>
  <si>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</si>
  <si>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</si>
  <si>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</si>
  <si>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</si>
  <si>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</si>
  <si>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</si>
  <si>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</si>
  <si>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</si>
  <si>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</si>
  <si>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</si>
  <si>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</si>
  <si>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</si>
  <si>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</si>
  <si>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</si>
  <si>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</si>
  <si>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</si>
  <si>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</si>
  <si>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</si>
  <si>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</si>
  <si>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</si>
  <si>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</si>
  <si>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</si>
  <si>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</si>
  <si>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</si>
  <si>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</si>
  <si>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</si>
  <si>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</si>
  <si>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</si>
  <si>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</si>
  <si>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</si>
  <si>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</si>
  <si>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</si>
  <si>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</si>
  <si>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</si>
  <si>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</si>
  <si>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</si>
  <si>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</si>
  <si>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</si>
  <si>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</si>
  <si>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</si>
  <si>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</si>
  <si>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</si>
  <si>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</si>
  <si>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</si>
  <si>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</si>
  <si>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</si>
  <si>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</si>
  <si>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</si>
  <si>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</si>
  <si>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</si>
  <si>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</si>
  <si>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</si>
  <si>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</si>
  <si>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</si>
  <si>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</si>
  <si>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</si>
  <si>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</si>
  <si>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</si>
  <si>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</si>
  <si>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</si>
  <si>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</si>
  <si>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</si>
  <si>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</si>
  <si>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</si>
  <si>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</si>
  <si>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</si>
  <si>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</si>
  <si>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</si>
  <si>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</si>
  <si>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</si>
  <si>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</si>
  <si>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</si>
  <si>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</si>
  <si>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</si>
  <si>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</si>
  <si>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</si>
  <si>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</si>
  <si>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</si>
  <si>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</si>
  <si>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</si>
  <si>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</si>
  <si>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</si>
  <si>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</si>
  <si>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</si>
  <si>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</si>
  <si>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</si>
  <si>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</si>
  <si>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</si>
  <si>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</si>
  <si>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</si>
  <si>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</si>
  <si>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</si>
  <si>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</si>
  <si>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</si>
  <si>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</si>
  <si>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</si>
  <si>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</si>
  <si>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</si>
  <si>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</si>
  <si>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</si>
  <si>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</si>
  <si>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</si>
  <si>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</si>
  <si>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</si>
  <si>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</si>
  <si>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</si>
  <si>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</si>
  <si>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</si>
  <si>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</si>
  <si>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</si>
  <si>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</si>
  <si>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</si>
  <si>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</si>
  <si>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</si>
  <si>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</si>
  <si>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</si>
  <si>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</si>
  <si>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</si>
  <si>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</si>
  <si>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</si>
  <si>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</si>
  <si>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</si>
  <si>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</si>
  <si>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</si>
  <si>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</si>
  <si>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</si>
  <si>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</si>
  <si>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</si>
  <si>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</si>
  <si>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</si>
  <si>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</si>
  <si>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</si>
  <si>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</si>
  <si>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</si>
  <si>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</si>
  <si>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</si>
  <si>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</si>
  <si>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</si>
  <si>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</si>
  <si>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</si>
  <si>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</si>
  <si>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</si>
  <si>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</si>
  <si>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</si>
  <si>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</si>
  <si>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</si>
  <si>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</si>
  <si>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</si>
  <si>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</si>
  <si>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</si>
  <si>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</si>
  <si>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</si>
  <si>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</si>
  <si>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</si>
  <si>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</si>
  <si>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</si>
  <si>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</si>
  <si>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</si>
  <si>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</si>
  <si>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</si>
  <si>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</si>
  <si>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</si>
  <si>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</si>
  <si>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</si>
  <si>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</si>
  <si>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</si>
  <si>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</si>
  <si>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</si>
  <si>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</si>
  <si>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</si>
  <si>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</si>
  <si>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</si>
  <si>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</si>
  <si>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</si>
  <si>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</si>
  <si>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</si>
  <si>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</si>
  <si>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</si>
  <si>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</si>
  <si>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</si>
  <si>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</si>
  <si>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</si>
  <si>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</si>
  <si>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</si>
  <si>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</si>
  <si>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</si>
  <si>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</si>
  <si>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</si>
  <si>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</si>
  <si>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</si>
  <si>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</si>
  <si>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</si>
  <si>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</si>
  <si>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</si>
  <si>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</si>
  <si>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</si>
  <si>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</si>
  <si>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</si>
  <si>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</si>
  <si>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</si>
  <si>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</si>
  <si>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</si>
  <si>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</si>
  <si>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</si>
  <si>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</si>
  <si>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</si>
  <si>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</si>
  <si>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</si>
  <si>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</si>
  <si>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</si>
  <si>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</si>
  <si>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</si>
  <si>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</si>
  <si>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</si>
  <si>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</si>
  <si>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</si>
  <si>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</si>
  <si>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</si>
  <si>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</si>
  <si>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</si>
  <si>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</si>
  <si>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</si>
  <si>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</si>
  <si>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</si>
  <si>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</si>
  <si>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</si>
  <si>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</si>
  <si>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</si>
  <si>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</si>
  <si>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</si>
  <si>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</si>
  <si>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</si>
  <si>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</si>
  <si>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</si>
  <si>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</si>
  <si>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</si>
  <si>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</si>
  <si>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</si>
  <si>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</si>
  <si>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</si>
  <si>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</si>
  <si>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</si>
  <si>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</si>
  <si>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</si>
  <si>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</si>
  <si>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</si>
  <si>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</si>
  <si>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</si>
  <si>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</si>
  <si>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</si>
  <si>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</si>
  <si>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</si>
  <si>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</si>
  <si>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</si>
  <si>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</si>
  <si>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</si>
  <si>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</si>
  <si>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</si>
  <si>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</si>
  <si>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</si>
  <si>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</si>
  <si>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</si>
  <si>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</si>
  <si>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</si>
  <si>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</si>
  <si>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</si>
  <si>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</si>
  <si>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</si>
  <si>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</si>
  <si>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</si>
  <si>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</si>
  <si>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</si>
  <si>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</si>
  <si>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</si>
  <si>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</si>
  <si>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</si>
  <si>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</si>
  <si>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</si>
  <si>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</si>
  <si>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</si>
  <si>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</si>
  <si>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</si>
  <si>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</si>
  <si>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</si>
  <si>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</si>
  <si>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</si>
  <si>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</si>
  <si>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</si>
  <si>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</si>
  <si>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</si>
  <si>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</si>
  <si>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</si>
  <si>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</si>
  <si>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</si>
  <si>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</si>
  <si>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</si>
  <si>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</si>
  <si>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</si>
  <si>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</si>
  <si>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</si>
  <si>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</si>
  <si>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</si>
  <si>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</si>
  <si>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</si>
  <si>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</si>
  <si>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</si>
  <si>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</si>
  <si>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</si>
  <si>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</si>
  <si>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</si>
  <si>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</si>
  <si>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</si>
  <si>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</si>
  <si>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</si>
  <si>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</si>
  <si>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</si>
  <si>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</si>
  <si>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</si>
  <si>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</si>
  <si>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</si>
  <si>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</si>
  <si>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</si>
  <si>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</si>
  <si>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</si>
  <si>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</si>
  <si>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</si>
  <si>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</si>
  <si>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</si>
  <si>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</si>
  <si>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</si>
  <si>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</si>
  <si>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</si>
  <si>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</si>
  <si>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</si>
  <si>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</si>
  <si>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</si>
  <si>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</si>
  <si>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</si>
  <si>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</si>
  <si>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</si>
  <si>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</si>
  <si>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</si>
  <si>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</si>
  <si>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</si>
  <si>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</si>
  <si>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</si>
  <si>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</si>
  <si>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</si>
  <si>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</si>
  <si>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</si>
  <si>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</si>
  <si>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</si>
  <si>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</si>
  <si>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</si>
  <si>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</si>
  <si>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</si>
  <si>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</si>
  <si>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</si>
  <si>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</si>
  <si>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</si>
  <si>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</si>
  <si>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</si>
  <si>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</si>
  <si>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</si>
  <si>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</si>
  <si>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</si>
  <si>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</si>
  <si>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</si>
  <si>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</si>
  <si>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</si>
  <si>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</si>
  <si>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</si>
  <si>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</si>
  <si>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</si>
  <si>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</si>
  <si>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</si>
  <si>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</si>
  <si>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</si>
  <si>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</si>
  <si>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</si>
  <si>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</si>
  <si>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</si>
  <si>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</si>
  <si>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</si>
  <si>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</si>
  <si>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</si>
  <si>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</si>
  <si>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</si>
  <si>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</si>
  <si>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</si>
  <si>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</si>
  <si>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</si>
  <si>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</si>
  <si>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</si>
  <si>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</si>
  <si>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</si>
  <si>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</si>
  <si>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</si>
  <si>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</si>
  <si>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</si>
  <si>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</si>
  <si>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</si>
  <si>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</si>
  <si>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</si>
  <si>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</si>
  <si>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</si>
  <si>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</si>
  <si>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</si>
  <si>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</si>
  <si>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</si>
  <si>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</si>
  <si>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</si>
  <si>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</si>
  <si>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</si>
  <si>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</si>
  <si>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</si>
  <si>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</si>
  <si>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</si>
  <si>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</si>
  <si>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</si>
  <si>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</si>
  <si>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</si>
  <si>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</si>
  <si>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</si>
  <si>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</si>
  <si>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</si>
  <si>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</si>
  <si>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</si>
  <si>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</si>
  <si>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</si>
  <si>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</si>
  <si>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</si>
  <si>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</si>
  <si>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</si>
  <si>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</si>
  <si>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</si>
  <si>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</si>
  <si>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</si>
  <si>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</si>
  <si>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</si>
  <si>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</si>
  <si>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</si>
  <si>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</si>
  <si>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</si>
  <si>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</si>
  <si>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</si>
  <si>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</si>
  <si>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</si>
  <si>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</si>
  <si>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</si>
  <si>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</si>
  <si>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</si>
  <si>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</si>
  <si>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</si>
  <si>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</si>
  <si>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</si>
  <si>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</si>
  <si>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</si>
  <si>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</si>
  <si>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</si>
  <si>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</si>
  <si>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</si>
  <si>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</si>
  <si>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</si>
  <si>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</si>
  <si>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</si>
  <si>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</si>
  <si>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</si>
  <si>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</si>
  <si>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</si>
  <si>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</si>
  <si>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</si>
  <si>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</si>
  <si>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</si>
  <si>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</si>
  <si>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</si>
  <si>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</si>
  <si>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</si>
  <si>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</si>
  <si>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</si>
  <si>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</si>
  <si>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</si>
  <si>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</si>
  <si>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</si>
  <si>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</si>
  <si>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</si>
  <si>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</si>
  <si>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</si>
  <si>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</si>
  <si>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</si>
  <si>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</si>
  <si>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</si>
  <si>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</si>
  <si>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</si>
  <si>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</si>
  <si>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</si>
  <si>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</si>
  <si>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</si>
  <si>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</si>
  <si>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</si>
  <si>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</si>
  <si>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</si>
  <si>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</si>
  <si>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</si>
  <si>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</si>
  <si>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</si>
  <si>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</si>
  <si>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</si>
  <si>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</si>
  <si>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</si>
  <si>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</si>
  <si>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</si>
  <si>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</si>
  <si>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</si>
  <si>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</si>
  <si>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</si>
  <si>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</si>
  <si>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</si>
  <si>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</si>
  <si>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</si>
  <si>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</si>
  <si>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</si>
  <si>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</si>
  <si>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</si>
  <si>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</si>
  <si>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</si>
  <si>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</si>
  <si>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</si>
  <si>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</si>
  <si>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</si>
  <si>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</si>
  <si>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</si>
  <si>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</si>
  <si>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</si>
  <si>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</si>
  <si>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</si>
  <si>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</si>
  <si>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</si>
  <si>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</si>
  <si>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</si>
  <si>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</si>
  <si>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</si>
  <si>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</si>
  <si>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</si>
  <si>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</si>
  <si>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</si>
  <si>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</si>
  <si>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</si>
  <si>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</si>
  <si>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</si>
  <si>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</si>
  <si>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</si>
  <si>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</si>
  <si>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</si>
  <si>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</si>
  <si>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</si>
  <si>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</si>
  <si>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</si>
  <si>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</si>
  <si>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</si>
  <si>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</si>
  <si>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</si>
  <si>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</si>
  <si>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</si>
  <si>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</si>
  <si>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</si>
  <si>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</si>
  <si>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</si>
  <si>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</si>
  <si>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</si>
  <si>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</si>
  <si>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</si>
  <si>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</si>
  <si>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</si>
  <si>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</si>
  <si>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</si>
  <si>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</si>
  <si>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</si>
  <si>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</si>
  <si>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</si>
  <si>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</si>
  <si>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</si>
  <si>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</si>
  <si>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</si>
  <si>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</si>
  <si>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</si>
  <si>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</si>
  <si>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</si>
  <si>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</si>
  <si>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</si>
  <si>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</si>
  <si>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</si>
  <si>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</si>
  <si>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</si>
  <si>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</si>
  <si>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</si>
  <si>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</si>
  <si>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</si>
  <si>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</si>
  <si>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</si>
  <si>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</si>
  <si>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</si>
  <si>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</si>
  <si>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</si>
  <si>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</si>
  <si>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</si>
  <si>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</si>
  <si>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</si>
  <si>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</si>
  <si>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</si>
  <si>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</si>
  <si>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</si>
  <si>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</si>
  <si>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</si>
  <si>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</si>
  <si>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</si>
  <si>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</si>
  <si>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</si>
  <si>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</si>
  <si>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</si>
  <si>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</si>
  <si>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</si>
  <si>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</si>
  <si>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</si>
  <si>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</si>
  <si>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</si>
  <si>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</si>
  <si>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</si>
  <si>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</si>
  <si>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</si>
  <si>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</si>
  <si>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</si>
  <si>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</si>
  <si>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</si>
  <si>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</si>
  <si>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</si>
  <si>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</si>
  <si>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</si>
  <si>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</si>
  <si>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</si>
  <si>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</si>
  <si>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</si>
  <si>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</si>
  <si>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</si>
  <si>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</si>
  <si>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</si>
  <si>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</si>
  <si>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</si>
  <si>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</si>
  <si>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</si>
  <si>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</si>
  <si>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</si>
  <si>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</si>
  <si>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</si>
  <si>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</si>
  <si>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</si>
  <si>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</si>
  <si>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</si>
  <si>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</si>
  <si>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</si>
  <si>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</si>
  <si>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</si>
  <si>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</si>
  <si>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</si>
  <si>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</si>
  <si>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</si>
  <si>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</si>
  <si>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</si>
  <si>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</si>
  <si>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</si>
  <si>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</si>
  <si>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</si>
  <si>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</si>
  <si>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</si>
  <si>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</si>
  <si>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</si>
  <si>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</si>
  <si>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</si>
  <si>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</si>
  <si>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</si>
  <si>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</si>
  <si>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</si>
  <si>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</si>
  <si>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</si>
  <si>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</si>
  <si>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</si>
  <si>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</si>
  <si>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</si>
  <si>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</si>
  <si>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</si>
  <si>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</si>
  <si>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</si>
  <si>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</si>
  <si>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</si>
  <si>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</si>
  <si>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</si>
  <si>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</si>
  <si>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</si>
  <si>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</si>
  <si>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</si>
  <si>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</si>
  <si>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</si>
  <si>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</si>
  <si>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</si>
  <si>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</si>
  <si>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</si>
  <si>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</si>
  <si>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</si>
  <si>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</si>
  <si>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</si>
  <si>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</si>
  <si>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</si>
  <si>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</si>
  <si>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</si>
  <si>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</si>
  <si>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</si>
  <si>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</si>
  <si>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</si>
  <si>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</si>
  <si>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</si>
  <si>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</si>
  <si>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</si>
  <si>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</si>
  <si>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</si>
  <si>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</si>
  <si>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</si>
  <si>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</si>
  <si>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</si>
  <si>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</si>
  <si>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</si>
  <si>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</si>
  <si>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</si>
  <si>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</si>
  <si>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</si>
  <si>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</si>
  <si>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</si>
  <si>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</si>
  <si>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</si>
  <si>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</si>
  <si>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</si>
  <si>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</si>
  <si>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</si>
  <si>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</si>
  <si>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</si>
  <si>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</si>
  <si>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</si>
  <si>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</si>
  <si>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</si>
  <si>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</si>
  <si>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</si>
  <si>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</si>
  <si>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</si>
  <si>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</si>
  <si>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</si>
  <si>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</si>
  <si>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</si>
  <si>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</si>
  <si>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</si>
  <si>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</si>
  <si>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</si>
  <si>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</si>
  <si>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</si>
  <si>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</si>
  <si>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</si>
  <si>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</si>
  <si>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</si>
  <si>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</si>
  <si>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</si>
  <si>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</si>
  <si>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</si>
  <si>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</si>
  <si>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</si>
  <si>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</si>
  <si>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</si>
  <si>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</si>
  <si>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</si>
  <si>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</si>
  <si>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</si>
  <si>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</si>
  <si>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</si>
  <si>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</si>
  <si>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</si>
  <si>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</si>
  <si>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</si>
  <si>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</si>
  <si>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</si>
  <si>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</si>
  <si>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</si>
  <si>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</si>
  <si>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</si>
  <si>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</si>
  <si>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</si>
  <si>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</si>
  <si>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</si>
  <si>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</si>
  <si>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</si>
  <si>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</si>
  <si>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</si>
  <si>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</si>
  <si>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</si>
  <si>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</si>
  <si>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</si>
  <si>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</si>
  <si>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</si>
  <si>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</si>
  <si>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</si>
  <si>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</si>
  <si>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</si>
  <si>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</si>
  <si>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</si>
  <si>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</si>
  <si>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</si>
  <si>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</si>
  <si>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</si>
  <si>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</si>
  <si>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</si>
  <si>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</si>
  <si>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</si>
  <si>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</si>
  <si>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</si>
  <si>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</si>
  <si>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</si>
  <si>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</si>
  <si>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</si>
  <si>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</si>
  <si>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</si>
  <si>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</si>
  <si>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</si>
  <si>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</si>
  <si>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</si>
  <si>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</si>
  <si>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</si>
  <si>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</si>
  <si>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</si>
  <si>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</si>
  <si>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</si>
  <si>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</si>
  <si>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</si>
  <si>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</si>
  <si>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</si>
  <si>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</si>
  <si>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</si>
  <si>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</si>
  <si>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</si>
  <si>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</si>
  <si>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</si>
  <si>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</si>
  <si>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</si>
  <si>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</si>
  <si>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</si>
  <si>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</si>
  <si>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</si>
  <si>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</si>
  <si>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</si>
  <si>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</si>
  <si>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</si>
  <si>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</si>
  <si>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</si>
  <si>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</si>
  <si>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</si>
  <si>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</si>
  <si>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</si>
  <si>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</si>
  <si>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</si>
  <si>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</si>
  <si>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</si>
  <si>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</si>
  <si>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</si>
  <si>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</si>
  <si>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</si>
  <si>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</si>
  <si>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</si>
  <si>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</si>
  <si>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</si>
  <si>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</si>
  <si>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</si>
  <si>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</si>
  <si>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</si>
  <si>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</si>
  <si>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</si>
  <si>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</si>
  <si>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</si>
  <si>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</si>
  <si>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</si>
  <si>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</si>
  <si>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</si>
  <si>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</si>
  <si>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</si>
  <si>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</si>
  <si>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</si>
  <si>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</si>
  <si>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</si>
  <si>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</si>
  <si>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</si>
  <si>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</si>
  <si>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</si>
  <si>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</si>
  <si>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</si>
  <si>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</si>
  <si>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</si>
  <si>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</si>
  <si>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</si>
  <si>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</si>
  <si>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</si>
  <si>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</si>
  <si>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</si>
  <si>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</si>
  <si>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</si>
  <si>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</si>
  <si>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</si>
  <si>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</si>
  <si>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</si>
  <si>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</si>
  <si>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</si>
  <si>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</si>
  <si>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</si>
  <si>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</si>
  <si>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</si>
  <si>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</si>
  <si>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</si>
  <si>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</si>
  <si>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</si>
  <si>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</si>
  <si>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</si>
  <si>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</si>
  <si>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</si>
  <si>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</si>
  <si>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</si>
  <si>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</si>
  <si>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</si>
  <si>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</si>
  <si>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</si>
  <si>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</si>
  <si>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</si>
  <si>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</si>
  <si>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</si>
  <si>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</si>
  <si>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</si>
  <si>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</si>
  <si>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</si>
  <si>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</si>
  <si>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</si>
  <si>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</si>
  <si>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</si>
  <si>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</si>
  <si>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</si>
  <si>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</si>
  <si>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</si>
  <si>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</si>
  <si>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</si>
  <si>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</si>
  <si>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</si>
  <si>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</si>
  <si>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</si>
  <si>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</si>
  <si>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</si>
  <si>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</si>
  <si>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</si>
  <si>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</si>
  <si>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</si>
  <si>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</si>
  <si>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</si>
  <si>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</si>
  <si>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</si>
  <si>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</si>
  <si>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</si>
  <si>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</si>
  <si>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</si>
  <si>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</si>
  <si>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</si>
  <si>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</si>
  <si>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</si>
  <si>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</si>
  <si>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</si>
  <si>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</si>
  <si>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</si>
  <si>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</si>
  <si>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</si>
  <si>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</si>
  <si>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</si>
  <si>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</si>
  <si>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</si>
  <si>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</si>
  <si>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</si>
  <si>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</si>
  <si>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</si>
  <si>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</si>
  <si>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</si>
  <si>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</si>
  <si>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</si>
  <si>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</si>
  <si>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</si>
  <si>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</si>
  <si>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</si>
  <si>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</si>
  <si>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</si>
  <si>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</si>
  <si>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</si>
  <si>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</si>
  <si>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</si>
  <si>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</si>
  <si>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</si>
  <si>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</si>
  <si>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</si>
  <si>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</si>
  <si>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</si>
  <si>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</si>
  <si>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</si>
  <si>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</si>
  <si>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</si>
  <si>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</si>
  <si>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</si>
  <si>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</si>
  <si>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</si>
  <si>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</si>
  <si>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</si>
  <si>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</si>
  <si>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</si>
  <si>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</si>
  <si>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</si>
  <si>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</si>
  <si>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</si>
  <si>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</si>
  <si>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</si>
  <si>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</si>
  <si>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</si>
  <si>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</si>
  <si>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</si>
  <si>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</si>
  <si>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</si>
  <si>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</si>
  <si>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</si>
  <si>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</si>
  <si>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</si>
  <si>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</si>
  <si>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</si>
  <si>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</si>
  <si>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</si>
  <si>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</si>
  <si>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</si>
  <si>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</si>
  <si>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</si>
  <si>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</si>
  <si>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</si>
  <si>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</si>
  <si>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</si>
  <si>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</si>
  <si>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</si>
  <si>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</si>
  <si>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</si>
  <si>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</si>
  <si>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</si>
  <si>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</si>
  <si>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</si>
  <si>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</si>
  <si>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</si>
  <si>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</si>
  <si>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</si>
  <si>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</si>
  <si>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</si>
  <si>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</si>
  <si>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</si>
  <si>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</si>
  <si>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</si>
  <si>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</si>
  <si>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</si>
  <si>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</si>
  <si>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</si>
  <si>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</si>
  <si>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</si>
  <si>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</si>
  <si>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</si>
  <si>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</si>
  <si>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</si>
  <si>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</si>
  <si>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</si>
  <si>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</si>
  <si>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</si>
  <si>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</si>
  <si>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</si>
  <si>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</si>
  <si>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</si>
  <si>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</si>
  <si>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</si>
  <si>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</si>
  <si>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</si>
  <si>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</si>
  <si>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</si>
  <si>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</si>
  <si>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</si>
  <si>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</si>
  <si>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</si>
  <si>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</si>
  <si>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</si>
  <si>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</si>
  <si>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</si>
  <si>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</si>
  <si>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</si>
  <si>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</si>
  <si>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</si>
  <si>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</si>
  <si>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</si>
  <si>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</si>
  <si>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</si>
  <si>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</si>
  <si>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</si>
  <si>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</si>
  <si>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</si>
  <si>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</si>
  <si>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</si>
  <si>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</si>
  <si>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</si>
  <si>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</si>
  <si>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</si>
  <si>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</si>
  <si>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</si>
  <si>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</si>
  <si>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</si>
  <si>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</si>
  <si>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</si>
  <si>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</si>
  <si>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</si>
  <si>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</si>
  <si>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</si>
  <si>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</si>
  <si>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</si>
  <si>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</si>
  <si>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</si>
  <si>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</si>
  <si>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</si>
  <si>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</si>
  <si>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</si>
  <si>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</si>
  <si>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</si>
  <si>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</si>
  <si>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</si>
  <si>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</si>
  <si>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</si>
  <si>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</si>
  <si>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</si>
  <si>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</si>
  <si>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</si>
  <si>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</si>
  <si>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</si>
  <si>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</si>
  <si>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</si>
  <si>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</si>
  <si>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</si>
  <si>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</si>
  <si>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</si>
  <si>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</si>
  <si>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</si>
  <si>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</si>
  <si>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</si>
  <si>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</si>
  <si>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</si>
  <si>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</si>
  <si>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</si>
  <si>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</si>
  <si>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</si>
  <si>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</si>
  <si>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</si>
  <si>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</si>
  <si>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</si>
  <si>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</si>
  <si>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</si>
  <si>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</si>
  <si>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</si>
  <si>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</si>
  <si>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</si>
  <si>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</si>
  <si>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</si>
  <si>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</si>
  <si>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</si>
  <si>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</si>
  <si>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</si>
  <si>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</si>
  <si>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</si>
  <si>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</si>
  <si>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</si>
  <si>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</si>
  <si>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</si>
  <si>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</si>
  <si>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</si>
  <si>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</si>
  <si>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</si>
  <si>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</si>
  <si>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</si>
  <si>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</si>
  <si>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</si>
  <si>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</si>
  <si>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</si>
  <si>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</si>
  <si>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</si>
  <si>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</si>
  <si>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</si>
  <si>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</si>
  <si>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</si>
  <si>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</si>
  <si>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</si>
  <si>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</si>
  <si>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</si>
  <si>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</si>
  <si>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</si>
  <si>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</si>
  <si>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</si>
  <si>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</si>
  <si>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</si>
  <si>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</si>
  <si>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</si>
  <si>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</si>
  <si>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</si>
  <si>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</si>
  <si>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</si>
  <si>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</si>
  <si>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</si>
  <si>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</si>
  <si>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</si>
  <si>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</si>
  <si>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</si>
  <si>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</si>
  <si>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</si>
  <si>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</si>
  <si>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</si>
  <si>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</si>
  <si>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</si>
  <si>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</si>
  <si>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</si>
  <si>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</si>
  <si>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</si>
  <si>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</si>
  <si>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</si>
  <si>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</si>
  <si>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</si>
  <si>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</si>
  <si>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</si>
  <si>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</si>
  <si>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</si>
  <si>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</si>
  <si>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</si>
  <si>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</si>
  <si>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</si>
  <si>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</si>
  <si>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</si>
  <si>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</si>
  <si>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</si>
  <si>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</si>
  <si>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</si>
  <si>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</si>
  <si>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</si>
  <si>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</si>
  <si>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</si>
  <si>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</si>
  <si>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</si>
  <si>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</si>
  <si>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</si>
  <si>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</si>
  <si>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</si>
  <si>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</si>
  <si>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</si>
  <si>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</si>
  <si>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</si>
  <si>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</si>
  <si>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</si>
  <si>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</si>
  <si>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</si>
  <si>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</si>
  <si>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</si>
  <si>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</si>
  <si>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</si>
  <si>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</si>
  <si>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</si>
  <si>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</si>
  <si>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</si>
  <si>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</si>
  <si>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</si>
  <si>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</si>
  <si>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</si>
  <si>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</si>
  <si>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</si>
  <si>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</si>
  <si>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</si>
  <si>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</si>
  <si>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</si>
  <si>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</si>
  <si>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</si>
  <si>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</si>
  <si>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</si>
  <si>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</si>
  <si>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</si>
  <si>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</si>
  <si>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</si>
  <si>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</si>
  <si>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</si>
  <si>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</si>
  <si>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</si>
  <si>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</si>
  <si>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</si>
  <si>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</si>
  <si>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</si>
  <si>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</si>
  <si>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</si>
  <si>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</si>
  <si>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</si>
  <si>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</si>
  <si>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</si>
  <si>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</si>
  <si>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</si>
  <si>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</si>
  <si>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</si>
  <si>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</si>
  <si>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</si>
  <si>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</si>
  <si>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</si>
  <si>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</si>
  <si>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</si>
  <si>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</si>
  <si>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</si>
  <si>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</si>
  <si>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</si>
  <si>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</si>
  <si>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</si>
  <si>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</si>
  <si>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</si>
  <si>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</si>
  <si>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</si>
  <si>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</si>
  <si>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</si>
  <si>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</si>
  <si>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</si>
  <si>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</si>
  <si>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</si>
  <si>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</si>
  <si>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</si>
  <si>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</si>
  <si>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</si>
  <si>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</si>
  <si>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</si>
  <si>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</si>
  <si>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</si>
  <si>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</si>
  <si>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</si>
  <si>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</si>
  <si>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</si>
  <si>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</si>
  <si>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</si>
  <si>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</si>
  <si>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</si>
  <si>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</si>
  <si>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</si>
  <si>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</si>
  <si>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</si>
  <si>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</si>
  <si>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</si>
  <si>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</si>
  <si>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</si>
  <si>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</si>
  <si>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</si>
  <si>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</si>
  <si>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</si>
  <si>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</si>
  <si>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</si>
  <si>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</si>
  <si>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</si>
  <si>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</si>
  <si>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</si>
  <si>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</si>
  <si>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</si>
  <si>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</si>
  <si>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</si>
  <si>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</si>
  <si>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</si>
  <si>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</si>
  <si>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</si>
  <si>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</si>
  <si>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</si>
  <si>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</si>
  <si>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</si>
  <si>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</si>
  <si>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</si>
  <si>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</si>
  <si>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</si>
  <si>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</si>
  <si>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</si>
  <si>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</si>
  <si>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</si>
  <si>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</si>
  <si>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</si>
  <si>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</si>
  <si>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</si>
  <si>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</si>
  <si>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</si>
  <si>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</si>
  <si>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</si>
  <si>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</si>
  <si>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</si>
  <si>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</si>
  <si>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</si>
  <si>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</si>
  <si>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</si>
  <si>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</si>
  <si>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</si>
  <si>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</si>
  <si>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</si>
  <si>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</si>
  <si>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</si>
  <si>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</si>
  <si>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</si>
  <si>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</si>
  <si>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</si>
  <si>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</si>
  <si>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</si>
  <si>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</si>
  <si>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</si>
  <si>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</si>
  <si>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</si>
  <si>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</si>
  <si>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</si>
  <si>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</si>
  <si>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</si>
  <si>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</si>
  <si>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</si>
  <si>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</si>
  <si>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</si>
  <si>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</si>
  <si>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</si>
  <si>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</si>
  <si>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</si>
  <si>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</si>
  <si>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</si>
  <si>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</si>
  <si>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</si>
  <si>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</si>
  <si>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</si>
  <si>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</si>
  <si>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</si>
  <si>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</si>
  <si>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</si>
  <si>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</si>
  <si>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</si>
  <si>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</si>
  <si>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</si>
  <si>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</si>
  <si>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</si>
  <si>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</si>
  <si>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</si>
  <si>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</si>
  <si>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</si>
  <si>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</si>
  <si>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</si>
  <si>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</si>
  <si>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</si>
  <si>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</si>
  <si>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</si>
  <si>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</si>
  <si>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</si>
  <si>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</si>
  <si>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</si>
  <si>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</si>
  <si>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</si>
  <si>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</si>
  <si>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</si>
  <si>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</si>
  <si>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</si>
  <si>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</si>
  <si>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</si>
  <si>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</si>
  <si>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</si>
  <si>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</si>
  <si>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</si>
  <si>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</si>
  <si>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</si>
  <si>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</si>
  <si>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</si>
  <si>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</si>
  <si>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</si>
  <si>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</si>
  <si>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</si>
  <si>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</si>
  <si>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</si>
  <si>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</si>
  <si>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</si>
  <si>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</si>
  <si>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</si>
  <si>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</si>
  <si>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</si>
  <si>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</si>
  <si>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</si>
  <si>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</si>
  <si>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</si>
  <si>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</si>
  <si>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</si>
  <si>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</si>
  <si>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</si>
  <si>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</si>
  <si>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</si>
  <si>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</si>
  <si>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</si>
  <si>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</si>
  <si>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</si>
  <si>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</si>
  <si>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</si>
  <si>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</si>
  <si>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</si>
  <si>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</si>
  <si>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</si>
  <si>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</si>
  <si>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</si>
  <si>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</si>
  <si>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</si>
  <si>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</si>
  <si>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</si>
  <si>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</si>
  <si>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</si>
  <si>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</si>
  <si>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</si>
  <si>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</si>
  <si>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</si>
  <si>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</si>
  <si>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</si>
  <si>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</si>
  <si>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</si>
  <si>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</si>
  <si>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</si>
  <si>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</si>
  <si>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</si>
  <si>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</si>
  <si>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</si>
  <si>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</si>
  <si>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</si>
  <si>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</si>
  <si>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</si>
  <si>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</si>
  <si>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</si>
  <si>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</si>
  <si>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</si>
  <si>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</si>
  <si>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</si>
  <si>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</si>
  <si>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</si>
  <si>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</si>
  <si>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</si>
  <si>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</si>
  <si>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</si>
  <si>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</si>
  <si>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</si>
  <si>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</si>
  <si>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</si>
  <si>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</si>
  <si>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</si>
  <si>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</si>
  <si>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</si>
  <si>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</si>
  <si>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</si>
  <si>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</si>
  <si>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</si>
  <si>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</si>
  <si>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</si>
  <si>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</si>
  <si>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</si>
  <si>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</si>
  <si>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</si>
  <si>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</si>
  <si>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</si>
  <si>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</si>
  <si>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</si>
  <si>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</si>
  <si>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</si>
  <si>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</si>
  <si>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</si>
  <si>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</si>
  <si>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</si>
  <si>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</si>
  <si>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</si>
  <si>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</si>
  <si>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</si>
  <si>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</si>
  <si>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</si>
  <si>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</si>
  <si>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</si>
  <si>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</si>
  <si>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</si>
  <si>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</si>
  <si>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</si>
  <si>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</si>
  <si>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</si>
  <si>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</si>
  <si>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</si>
  <si>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</si>
  <si>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</si>
  <si>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</si>
  <si>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</si>
  <si>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</si>
  <si>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</si>
  <si>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</si>
  <si>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</si>
  <si>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</si>
  <si>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</si>
  <si>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</si>
  <si>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</si>
  <si>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</si>
  <si>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</si>
  <si>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</si>
  <si>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</si>
  <si>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</si>
  <si>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</si>
  <si>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</si>
  <si>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</si>
  <si>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</si>
  <si>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</si>
  <si>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</si>
  <si>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</si>
  <si>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</si>
  <si>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</si>
  <si>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</si>
  <si>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</si>
  <si>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</si>
  <si>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</si>
  <si>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</si>
  <si>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</si>
  <si>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</si>
  <si>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</si>
  <si>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</si>
  <si>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</si>
  <si>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</si>
  <si>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</si>
  <si>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</si>
  <si>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</si>
  <si>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</si>
  <si>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</si>
  <si>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</si>
  <si>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</si>
  <si>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</si>
  <si>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</si>
  <si>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</si>
  <si>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</si>
  <si>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</si>
  <si>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</si>
  <si>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</si>
  <si>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</si>
  <si>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</si>
  <si>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</si>
  <si>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</si>
  <si>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</si>
  <si>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</si>
  <si>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</si>
  <si>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</si>
  <si>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</si>
  <si>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</si>
  <si>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</si>
  <si>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</si>
  <si>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</si>
  <si>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</si>
  <si>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</si>
  <si>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</si>
  <si>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</si>
  <si>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</si>
  <si>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</si>
  <si>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</si>
  <si>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</si>
  <si>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</si>
  <si>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</si>
  <si>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</si>
  <si>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</si>
  <si>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</si>
  <si>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</si>
  <si>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</si>
  <si>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</si>
  <si>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</si>
  <si>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</si>
  <si>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</si>
  <si>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</si>
  <si>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</si>
  <si>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</si>
  <si>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</si>
  <si>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</si>
  <si>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</si>
  <si>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</si>
  <si>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</si>
  <si>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</si>
  <si>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</si>
  <si>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</si>
  <si>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</si>
  <si>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</si>
  <si>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</si>
  <si>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</si>
  <si>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</si>
  <si>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</si>
  <si>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</si>
  <si>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</si>
  <si>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</si>
  <si>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</si>
  <si>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</si>
  <si>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</si>
  <si>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</si>
  <si>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</si>
  <si>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</si>
  <si>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</si>
  <si>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</si>
  <si>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</si>
  <si>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</si>
  <si>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</si>
  <si>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</si>
  <si>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</si>
  <si>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</si>
  <si>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</si>
  <si>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</si>
  <si>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</si>
  <si>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</si>
  <si>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</si>
  <si>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</si>
  <si>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</si>
  <si>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</si>
  <si>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</si>
  <si>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</si>
  <si>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</si>
  <si>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</si>
  <si>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</si>
  <si>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</si>
  <si>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</si>
  <si>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</si>
  <si>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</si>
  <si>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</si>
  <si>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</si>
  <si>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</si>
  <si>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</si>
  <si>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</si>
  <si>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</si>
  <si>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</si>
  <si>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</si>
  <si>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</si>
  <si>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</si>
  <si>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</si>
  <si>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</si>
  <si>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</si>
  <si>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</si>
  <si>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</si>
  <si>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</si>
  <si>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</si>
  <si>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</si>
  <si>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</si>
  <si>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</si>
  <si>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</si>
  <si>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</si>
  <si>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</si>
  <si>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</si>
  <si>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</si>
  <si>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</si>
  <si>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</si>
  <si>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</si>
  <si>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</si>
  <si>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</si>
  <si>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</si>
  <si>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</si>
  <si>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</si>
  <si>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</si>
  <si>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</si>
  <si>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</si>
  <si>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</si>
  <si>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</si>
  <si>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</si>
  <si>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</si>
  <si>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</si>
  <si>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</si>
  <si>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</si>
  <si>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</si>
  <si>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</si>
  <si>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</si>
  <si>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</si>
  <si>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</si>
  <si>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</si>
  <si>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</si>
  <si>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</si>
  <si>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</si>
  <si>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</si>
  <si>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</si>
  <si>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</si>
  <si>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</si>
  <si>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</si>
  <si>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</si>
  <si>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</si>
  <si>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</si>
  <si>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</si>
  <si>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</si>
  <si>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</si>
  <si>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</si>
  <si>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</si>
  <si>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</si>
  <si>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</si>
  <si>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</si>
  <si>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</si>
  <si>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</si>
  <si>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</si>
  <si>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</si>
  <si>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</si>
  <si>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</si>
  <si>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</si>
  <si>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</si>
  <si>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</si>
  <si>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</si>
  <si>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</si>
  <si>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</si>
  <si>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</si>
  <si>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</si>
  <si>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</si>
  <si>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</si>
  <si>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</si>
  <si>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</si>
  <si>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</si>
  <si>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</si>
  <si>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</si>
  <si>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</si>
  <si>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</si>
  <si>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</si>
  <si>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</si>
  <si>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</si>
  <si>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</si>
  <si>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</si>
  <si>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</si>
  <si>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</si>
  <si>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</si>
  <si>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</si>
  <si>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</si>
  <si>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</si>
  <si>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</si>
  <si>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</si>
  <si>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</si>
  <si>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</si>
  <si>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</si>
  <si>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</si>
  <si>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</si>
  <si>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</si>
  <si>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</si>
  <si>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</si>
  <si>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</si>
  <si>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</si>
  <si>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</si>
  <si>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</si>
  <si>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</si>
  <si>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</si>
  <si>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</si>
  <si>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</si>
  <si>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</si>
  <si>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</si>
  <si>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</si>
  <si>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</si>
  <si>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</si>
  <si>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</si>
  <si>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</si>
  <si>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</si>
  <si>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</si>
  <si>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</si>
  <si>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</si>
  <si>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</si>
  <si>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</si>
  <si>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</si>
  <si>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</si>
  <si>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</si>
  <si>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</si>
  <si>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</si>
  <si>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</si>
  <si>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</si>
  <si>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</si>
  <si>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</si>
  <si>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</si>
  <si>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</si>
  <si>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</si>
  <si>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</si>
  <si>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</si>
  <si>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</si>
  <si>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</si>
  <si>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</si>
  <si>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</si>
  <si>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</si>
  <si>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</si>
  <si>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</si>
  <si>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</si>
  <si>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</si>
  <si>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</si>
  <si>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</si>
  <si>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</si>
  <si>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</si>
  <si>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</si>
  <si>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</si>
  <si>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</si>
  <si>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</si>
  <si>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</si>
  <si>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</si>
  <si>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</si>
  <si>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</si>
  <si>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</si>
  <si>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</si>
  <si>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</si>
  <si>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</si>
  <si>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</si>
  <si>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</si>
  <si>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</si>
  <si>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</si>
  <si>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</si>
  <si>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</si>
  <si>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</si>
  <si>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</si>
  <si>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</si>
  <si>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</si>
  <si>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</si>
  <si>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</si>
  <si>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</si>
  <si>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</si>
  <si>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</si>
  <si>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</si>
  <si>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</si>
  <si>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</si>
  <si>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</si>
  <si>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</si>
  <si>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</si>
  <si>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</si>
  <si>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</si>
  <si>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</si>
  <si>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</si>
  <si>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</si>
  <si>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</si>
  <si>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</si>
  <si>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</si>
  <si>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</si>
  <si>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</si>
  <si>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</si>
  <si>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</si>
  <si>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</si>
  <si>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</si>
  <si>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</si>
  <si>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</si>
  <si>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</si>
  <si>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</si>
  <si>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</si>
  <si>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</si>
  <si>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</si>
  <si>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</si>
  <si>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</si>
  <si>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</si>
  <si>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</si>
  <si>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</si>
  <si>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</si>
  <si>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</si>
  <si>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</si>
  <si>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</si>
  <si>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</si>
  <si>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</si>
  <si>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</si>
  <si>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</si>
  <si>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</si>
  <si>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</si>
  <si>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</si>
  <si>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</si>
  <si>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</si>
  <si>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</si>
  <si>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</si>
  <si>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</si>
  <si>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</si>
  <si>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</si>
  <si>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</si>
  <si>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</si>
  <si>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</si>
  <si>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</si>
  <si>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</si>
  <si>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</si>
  <si>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</si>
  <si>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</si>
  <si>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</si>
  <si>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</si>
  <si>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</si>
  <si>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</si>
  <si>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</si>
  <si>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</si>
  <si>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</si>
  <si>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</si>
  <si>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</si>
  <si>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</si>
  <si>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</si>
  <si>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</si>
  <si>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</si>
  <si>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</si>
  <si>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</si>
  <si>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</si>
  <si>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</si>
  <si>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</si>
  <si>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</si>
  <si>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</si>
  <si>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</si>
  <si>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</si>
  <si>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</si>
  <si>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</si>
  <si>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</si>
  <si>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</si>
  <si>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</si>
  <si>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</si>
  <si>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</si>
  <si>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</si>
  <si>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</si>
  <si>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</si>
  <si>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</si>
  <si>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</si>
  <si>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</si>
  <si>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</si>
  <si>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</si>
  <si>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</si>
  <si>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</si>
  <si>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</si>
  <si>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</si>
  <si>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</si>
  <si>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</si>
  <si>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</si>
  <si>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</si>
  <si>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</si>
  <si>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</si>
  <si>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</si>
  <si>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</si>
  <si>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</si>
  <si>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</si>
  <si>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</si>
  <si>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</si>
  <si>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</si>
  <si>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</si>
  <si>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</si>
  <si>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</si>
  <si>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</si>
  <si>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</si>
  <si>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</si>
  <si>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</si>
  <si>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</si>
  <si>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</si>
  <si>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</si>
  <si>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</si>
  <si>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</si>
  <si>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</si>
  <si>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</si>
  <si>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</si>
  <si>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</si>
  <si>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</si>
  <si>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</si>
  <si>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</si>
  <si>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</si>
  <si>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</si>
  <si>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</si>
  <si>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</si>
  <si>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</si>
  <si>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</si>
  <si>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</si>
  <si>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</si>
  <si>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</si>
  <si>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</si>
  <si>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</si>
  <si>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</si>
  <si>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</si>
  <si>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</si>
  <si>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</si>
  <si>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</si>
  <si>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</si>
  <si>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</si>
  <si>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</si>
  <si>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</si>
  <si>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</si>
  <si>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</si>
  <si>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</si>
  <si>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</si>
  <si>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</si>
  <si>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</si>
  <si>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</si>
  <si>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</si>
  <si>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</si>
  <si>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</si>
  <si>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</si>
  <si>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</si>
  <si>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</si>
  <si>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</si>
  <si>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</si>
  <si>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</si>
  <si>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</si>
  <si>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</si>
  <si>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</si>
  <si>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</si>
  <si>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</si>
  <si>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</si>
  <si>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</si>
  <si>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</si>
  <si>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</si>
  <si>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</si>
  <si>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</si>
  <si>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</si>
  <si>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</si>
  <si>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</si>
  <si>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</si>
  <si>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</si>
  <si>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</si>
  <si>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</si>
  <si>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</si>
  <si>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</si>
  <si>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</si>
  <si>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</si>
  <si>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</si>
  <si>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</si>
  <si>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</si>
  <si>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</si>
  <si>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</si>
  <si>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</si>
  <si>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</si>
  <si>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</si>
  <si>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</si>
  <si>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</si>
  <si>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</si>
  <si>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</si>
  <si>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</si>
  <si>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</si>
  <si>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</si>
  <si>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</si>
  <si>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</si>
  <si>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</si>
  <si>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</si>
  <si>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</si>
  <si>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</si>
  <si>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</si>
  <si>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</si>
  <si>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</si>
  <si>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</si>
  <si>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</si>
  <si>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</si>
  <si>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</si>
  <si>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</si>
  <si>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</si>
  <si>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</si>
  <si>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</si>
  <si>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</si>
  <si>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</si>
  <si>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</si>
  <si>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</si>
  <si>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</si>
  <si>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</si>
  <si>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</si>
  <si>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</si>
  <si>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</si>
  <si>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</si>
  <si>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</si>
  <si>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</si>
  <si>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</si>
  <si>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</si>
  <si>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</si>
  <si>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</si>
  <si>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</si>
  <si>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</si>
  <si>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</si>
  <si>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</si>
  <si>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</si>
  <si>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</si>
  <si>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</si>
  <si>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</si>
  <si>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</si>
  <si>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</si>
  <si>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</si>
  <si>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</si>
  <si>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</si>
  <si>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</si>
  <si>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</si>
  <si>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</si>
  <si>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</si>
  <si>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</si>
  <si>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</si>
  <si>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</si>
  <si>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</si>
  <si>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</si>
  <si>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</si>
  <si>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</si>
  <si>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</si>
  <si>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</si>
  <si>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</si>
  <si>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</si>
  <si>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</si>
  <si>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</si>
  <si>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</si>
  <si>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</si>
  <si>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</si>
  <si>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</si>
  <si>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</si>
  <si>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</si>
  <si>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</si>
  <si>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</si>
  <si>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</si>
  <si>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</si>
  <si>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</si>
  <si>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</si>
  <si>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</si>
  <si>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</si>
  <si>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</si>
  <si>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</si>
  <si>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</si>
  <si>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</si>
  <si>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</si>
  <si>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</si>
  <si>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</si>
  <si>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</si>
  <si>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</si>
  <si>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</si>
  <si>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</si>
  <si>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</si>
  <si>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</si>
  <si>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</si>
  <si>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</si>
  <si>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</si>
  <si>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</si>
  <si>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</si>
  <si>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</si>
  <si>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</si>
  <si>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</si>
  <si>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</si>
  <si>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</si>
  <si>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</si>
  <si>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</si>
  <si>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</si>
  <si>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</si>
  <si>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</si>
  <si>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</si>
  <si>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</si>
  <si>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</si>
  <si>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</si>
  <si>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</si>
  <si>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</si>
  <si>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</si>
  <si>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</si>
  <si>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</si>
  <si>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</si>
  <si>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</si>
  <si>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</si>
  <si>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</si>
  <si>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</si>
  <si>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</si>
  <si>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</si>
  <si>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</si>
  <si>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</si>
  <si>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</si>
  <si>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</si>
  <si>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</si>
  <si>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</si>
  <si>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</si>
  <si>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</si>
  <si>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</si>
  <si>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</si>
  <si>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</si>
  <si>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</si>
  <si>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</si>
  <si>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</si>
  <si>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</si>
  <si>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</si>
  <si>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</si>
  <si>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</si>
  <si>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</si>
  <si>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</si>
  <si>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</si>
  <si>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</si>
  <si>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</si>
  <si>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</si>
  <si>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</si>
  <si>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</si>
  <si>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</si>
  <si>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</si>
  <si>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</si>
  <si>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</si>
  <si>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</si>
  <si>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</si>
  <si>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</si>
  <si>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</si>
  <si>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</si>
  <si>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</si>
  <si>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</si>
  <si>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</si>
  <si>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</si>
  <si>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</si>
  <si>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</si>
  <si>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</si>
  <si>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</si>
  <si>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</si>
  <si>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</si>
  <si>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</si>
  <si>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</si>
  <si>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</si>
  <si>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</si>
  <si>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</si>
  <si>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</si>
  <si>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</si>
  <si>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</si>
  <si>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</si>
  <si>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</si>
  <si>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</si>
  <si>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</si>
  <si>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</si>
  <si>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</si>
  <si>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</si>
  <si>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</si>
  <si>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</si>
  <si>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</si>
  <si>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</si>
  <si>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</si>
  <si>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</si>
  <si>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</si>
  <si>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</si>
  <si>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</si>
  <si>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</si>
  <si>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</si>
  <si>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</si>
  <si>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</si>
  <si>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</si>
  <si>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</si>
  <si>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</si>
  <si>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</si>
  <si>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</si>
  <si>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</si>
  <si>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</si>
  <si>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</si>
  <si>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</si>
  <si>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</si>
  <si>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</si>
  <si>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</si>
  <si>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</si>
  <si>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</si>
  <si>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</si>
  <si>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</si>
  <si>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</si>
  <si>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</si>
  <si>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</si>
  <si>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</si>
  <si>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</si>
  <si>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</si>
  <si>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</si>
  <si>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</si>
  <si>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</si>
  <si>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</si>
  <si>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</si>
  <si>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</si>
  <si>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</si>
  <si>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</si>
  <si>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</si>
  <si>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</si>
  <si>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</si>
  <si>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</si>
  <si>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</si>
  <si>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</si>
  <si>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</si>
  <si>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</si>
  <si>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</si>
  <si>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</si>
  <si>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</si>
  <si>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</si>
  <si>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</si>
  <si>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</si>
  <si>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</si>
  <si>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</si>
  <si>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</si>
  <si>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</si>
  <si>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</si>
  <si>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</si>
  <si>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</si>
  <si>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</si>
  <si>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</si>
  <si>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</si>
  <si>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</si>
  <si>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</si>
  <si>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</si>
  <si>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</si>
  <si>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</si>
  <si>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</si>
  <si>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</si>
  <si>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</si>
  <si>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</si>
  <si>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</si>
  <si>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</si>
  <si>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</si>
  <si>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</si>
  <si>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</si>
  <si>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</si>
  <si>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</si>
  <si>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</si>
  <si>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</si>
  <si>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</si>
  <si>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</si>
  <si>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</si>
  <si>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</si>
  <si>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</si>
  <si>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</si>
  <si>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</si>
  <si>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</si>
  <si>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</si>
  <si>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</si>
  <si>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</si>
  <si>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</si>
  <si>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</si>
  <si>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</si>
  <si>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</si>
  <si>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</si>
  <si>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</si>
  <si>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</si>
  <si>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</si>
  <si>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</si>
  <si>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</si>
  <si>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</si>
  <si>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</si>
  <si>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</si>
  <si>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</si>
  <si>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</si>
  <si>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</si>
  <si>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</si>
  <si>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</si>
  <si>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</si>
  <si>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</si>
  <si>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</si>
  <si>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</si>
  <si>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</si>
  <si>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</si>
  <si>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</si>
  <si>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</si>
  <si>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</si>
  <si>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</si>
  <si>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</si>
  <si>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</si>
  <si>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</si>
  <si>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</si>
  <si>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</si>
  <si>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</si>
  <si>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</si>
  <si>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</si>
  <si>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</si>
  <si>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</si>
  <si>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</si>
  <si>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</si>
  <si>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</si>
  <si>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</si>
  <si>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</si>
  <si>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</si>
  <si>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</si>
  <si>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</si>
  <si>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</si>
  <si>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</si>
  <si>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</si>
  <si>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</si>
  <si>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</si>
  <si>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</si>
  <si>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</si>
  <si>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</si>
  <si>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</si>
  <si>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</si>
  <si>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</si>
  <si>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</si>
  <si>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</si>
  <si>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</si>
  <si>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</si>
  <si>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</si>
  <si>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</si>
  <si>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</si>
  <si>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</si>
  <si>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</si>
  <si>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</si>
  <si>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</si>
  <si>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</si>
  <si>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</si>
  <si>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</si>
  <si>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</si>
  <si>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</si>
  <si>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</si>
  <si>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</si>
  <si>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</si>
  <si>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</si>
  <si>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</si>
  <si>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</si>
  <si>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</si>
  <si>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</si>
  <si>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</si>
  <si>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</si>
  <si>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</si>
  <si>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</si>
  <si>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</si>
  <si>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</si>
  <si>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</si>
  <si>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</si>
  <si>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</si>
  <si>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</si>
  <si>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</si>
  <si>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</si>
  <si>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</si>
  <si>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</si>
  <si>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</si>
  <si>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</si>
  <si>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</si>
  <si>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</si>
  <si>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</si>
  <si>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</si>
  <si>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</si>
  <si>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</si>
  <si>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</si>
  <si>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</si>
  <si>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</si>
  <si>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</si>
  <si>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</si>
  <si>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</si>
  <si>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</si>
  <si>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</si>
  <si>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</si>
  <si>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</si>
  <si>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</si>
  <si>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</si>
  <si>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</si>
  <si>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</si>
  <si>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</si>
  <si>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</si>
  <si>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</si>
  <si>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</si>
  <si>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</si>
  <si>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</si>
  <si>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</si>
  <si>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</si>
  <si>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</si>
  <si>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</si>
  <si>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</si>
  <si>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</si>
  <si>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</si>
  <si>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</si>
  <si>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</si>
  <si>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</si>
  <si>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</si>
  <si>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</si>
  <si>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</si>
  <si>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</si>
  <si>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</si>
  <si>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</si>
  <si>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</si>
  <si>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</si>
  <si>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</si>
  <si>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</si>
  <si>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</si>
  <si>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</si>
  <si>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</si>
  <si>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</si>
  <si>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</si>
  <si>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</si>
  <si>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</si>
  <si>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</si>
  <si>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</si>
  <si>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</si>
  <si>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</si>
  <si>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</si>
  <si>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</si>
  <si>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</si>
  <si>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</si>
  <si>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</si>
  <si>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</si>
  <si>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</si>
  <si>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</si>
  <si>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</si>
  <si>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</si>
  <si>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</si>
  <si>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</si>
  <si>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</si>
  <si>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</si>
  <si>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</si>
  <si>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</si>
  <si>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</si>
  <si>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</si>
  <si>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</si>
  <si>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</si>
  <si>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</si>
  <si>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</si>
  <si>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</si>
  <si>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</si>
  <si>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</si>
  <si>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</si>
  <si>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</si>
  <si>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</si>
  <si>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</si>
  <si>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</si>
  <si>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</si>
  <si>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</si>
  <si>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</si>
  <si>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</si>
  <si>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</si>
  <si>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</si>
  <si>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</si>
  <si>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</si>
  <si>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</si>
  <si>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</si>
  <si>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</si>
  <si>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</si>
  <si>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</si>
  <si>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</si>
  <si>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</si>
  <si>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</si>
  <si>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</si>
  <si>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</si>
  <si>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</si>
  <si>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</si>
  <si>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</si>
  <si>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</si>
  <si>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</si>
  <si>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</si>
  <si>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</si>
  <si>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</si>
  <si>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</si>
  <si>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</si>
  <si>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</si>
  <si>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</si>
  <si>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</si>
  <si>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</si>
  <si>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</si>
  <si>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</si>
  <si>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</si>
  <si>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</si>
  <si>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</si>
  <si>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</si>
  <si>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</si>
  <si>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</si>
  <si>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</si>
  <si>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</si>
  <si>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</si>
  <si>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</si>
  <si>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</si>
  <si>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</si>
  <si>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</si>
  <si>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</si>
  <si>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</si>
  <si>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</si>
  <si>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</si>
  <si>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</si>
  <si>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</si>
  <si>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</si>
  <si>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</si>
  <si>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</si>
  <si>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</si>
  <si>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</si>
  <si>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</si>
  <si>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</si>
  <si>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</si>
  <si>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</si>
  <si>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</si>
  <si>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</si>
  <si>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</si>
  <si>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</si>
  <si>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</si>
  <si>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</si>
  <si>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</si>
  <si>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</si>
  <si>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</si>
  <si>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</si>
  <si>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</si>
  <si>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</si>
  <si>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</si>
  <si>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</si>
  <si>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</si>
  <si>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</si>
  <si>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</si>
  <si>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</si>
  <si>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</si>
  <si>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</si>
  <si>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</si>
  <si>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</si>
  <si>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</si>
  <si>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</si>
  <si>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</si>
  <si>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</si>
  <si>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</si>
  <si>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</si>
  <si>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</si>
  <si>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</si>
  <si>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</si>
  <si>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</si>
  <si>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</si>
  <si>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</si>
  <si>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</si>
  <si>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</si>
  <si>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</si>
  <si>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</si>
  <si>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</si>
  <si>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</si>
  <si>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</si>
  <si>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</si>
  <si>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</si>
  <si>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</si>
  <si>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</si>
  <si>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</si>
  <si>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</si>
  <si>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</si>
  <si>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</si>
  <si>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</si>
  <si>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</si>
  <si>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</si>
  <si>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</si>
  <si>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</si>
  <si>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</si>
  <si>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</si>
  <si>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</si>
  <si>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</si>
  <si>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</si>
  <si>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</si>
  <si>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</si>
  <si>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</si>
  <si>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</si>
  <si>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</si>
  <si>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</si>
  <si>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</si>
  <si>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</si>
  <si>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</si>
  <si>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</si>
  <si>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</si>
  <si>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</si>
  <si>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</si>
  <si>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</si>
  <si>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</si>
  <si>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</si>
  <si>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</si>
  <si>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</si>
  <si>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</si>
  <si>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</si>
  <si>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</si>
  <si>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</si>
  <si>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</si>
  <si>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</si>
  <si>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</si>
  <si>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</si>
  <si>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</si>
  <si>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</si>
  <si>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</si>
  <si>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</si>
  <si>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</si>
  <si>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</si>
  <si>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</si>
  <si>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</si>
  <si>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</si>
  <si>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</si>
  <si>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</si>
  <si>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</si>
  <si>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</si>
  <si>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</si>
  <si>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</si>
  <si>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</si>
  <si>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</si>
  <si>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</si>
  <si>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</si>
  <si>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</si>
  <si>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</si>
  <si>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</si>
  <si>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</si>
  <si>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</si>
  <si>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</si>
  <si>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</si>
  <si>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</si>
  <si>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</si>
  <si>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</si>
  <si>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</si>
  <si>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</si>
  <si>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</si>
  <si>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</si>
  <si>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</si>
  <si>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</si>
  <si>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</si>
  <si>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</si>
  <si>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</si>
  <si>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</si>
  <si>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</si>
  <si>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</si>
  <si>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</si>
  <si>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</si>
  <si>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</si>
  <si>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</si>
  <si>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</si>
  <si>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</si>
  <si>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</si>
  <si>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</si>
  <si>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</si>
  <si>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</si>
  <si>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</si>
  <si>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</si>
  <si>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</si>
  <si>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</si>
  <si>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</si>
  <si>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</si>
  <si>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</si>
  <si>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</si>
  <si>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</si>
  <si>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</si>
  <si>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</si>
  <si>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</si>
  <si>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</si>
  <si>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</si>
  <si>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</si>
  <si>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</si>
  <si>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</si>
  <si>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</si>
  <si>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</si>
  <si>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</si>
  <si>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</si>
  <si>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</si>
  <si>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</si>
  <si>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</si>
  <si>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</si>
  <si>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</si>
  <si>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</si>
  <si>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</si>
  <si>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</si>
  <si>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</si>
  <si>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</si>
  <si>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</si>
  <si>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</si>
  <si>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</si>
  <si>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</si>
  <si>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</si>
  <si>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</si>
  <si>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</si>
  <si>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</si>
  <si>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</si>
  <si>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</si>
  <si>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</si>
  <si>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</si>
  <si>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</si>
  <si>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</si>
  <si>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</si>
  <si>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</si>
  <si>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</si>
  <si>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</si>
  <si>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</si>
  <si>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</si>
  <si>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</si>
  <si>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</si>
  <si>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</si>
  <si>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</si>
  <si>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</si>
  <si>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</si>
  <si>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</si>
  <si>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</si>
  <si>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</si>
  <si>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</si>
  <si>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</si>
  <si>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</si>
  <si>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</si>
  <si>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</si>
  <si>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</si>
  <si>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</si>
  <si>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</si>
  <si>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</si>
  <si>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</si>
  <si>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</si>
  <si>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</si>
  <si>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</si>
  <si>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</si>
  <si>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</si>
  <si>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</si>
  <si>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</si>
  <si>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</si>
  <si>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</si>
  <si>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</si>
  <si>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</si>
  <si>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</si>
  <si>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</si>
  <si>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</si>
  <si>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</si>
  <si>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</si>
  <si>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</si>
  <si>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</si>
  <si>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</si>
  <si>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</si>
  <si>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</si>
  <si>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</si>
  <si>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</si>
  <si>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</si>
  <si>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</si>
  <si>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</si>
  <si>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</si>
  <si>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</si>
  <si>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</si>
  <si>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</si>
  <si>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</si>
  <si>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</si>
  <si>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</si>
  <si>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</si>
  <si>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</si>
  <si>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</si>
  <si>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</si>
  <si>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</si>
  <si>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</si>
  <si>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</si>
  <si>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</si>
  <si>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</si>
  <si>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</si>
  <si>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</si>
  <si>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</si>
  <si>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</si>
  <si>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</si>
  <si>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</si>
  <si>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</si>
  <si>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</si>
  <si>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</si>
  <si>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</si>
  <si>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</si>
  <si>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</si>
  <si>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</si>
  <si>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</si>
  <si>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</si>
  <si>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</si>
  <si>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</si>
  <si>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</si>
  <si>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</si>
  <si>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</si>
  <si>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</si>
  <si>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</si>
  <si>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</si>
  <si>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</si>
  <si>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</si>
  <si>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</si>
  <si>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</si>
  <si>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</si>
  <si>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</si>
  <si>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</si>
  <si>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</si>
  <si>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</si>
  <si>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</si>
  <si>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</si>
  <si>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</si>
  <si>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</si>
  <si>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</si>
  <si>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</si>
  <si>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</si>
  <si>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</si>
  <si>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</si>
  <si>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</si>
  <si>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</si>
  <si>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</si>
  <si>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</si>
  <si>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</si>
  <si>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</si>
  <si>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</si>
  <si>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</si>
  <si>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</si>
  <si>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</si>
  <si>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</si>
  <si>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</si>
  <si>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</si>
  <si>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</si>
  <si>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</si>
  <si>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</si>
  <si>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</si>
  <si>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</si>
  <si>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</si>
  <si>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</si>
  <si>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</si>
  <si>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</si>
  <si>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</si>
  <si>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</si>
  <si>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</si>
  <si>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</si>
  <si>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</si>
  <si>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</si>
  <si>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</si>
  <si>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</si>
  <si>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</si>
  <si>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</si>
  <si>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</si>
  <si>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</si>
  <si>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</si>
  <si>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</si>
  <si>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</si>
  <si>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</si>
  <si>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</si>
  <si>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</si>
  <si>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</si>
  <si>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</si>
  <si>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</si>
  <si>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</si>
  <si>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</si>
  <si>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</si>
  <si>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</si>
  <si>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</si>
  <si>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</si>
  <si>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</si>
  <si>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</si>
  <si>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</si>
  <si>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</si>
  <si>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</si>
  <si>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</si>
  <si>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</si>
  <si>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</si>
  <si>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</si>
  <si>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</si>
  <si>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</si>
  <si>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</si>
  <si>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</si>
  <si>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</si>
  <si>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</si>
  <si>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</si>
  <si>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</si>
  <si>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</si>
  <si>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</si>
  <si>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</si>
  <si>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</si>
  <si>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</si>
  <si>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</si>
  <si>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</si>
  <si>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</si>
  <si>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</si>
  <si>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</si>
  <si>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</si>
  <si>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</si>
  <si>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</si>
  <si>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</si>
  <si>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</si>
  <si>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</si>
  <si>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</si>
  <si>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</si>
  <si>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</si>
  <si>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</si>
  <si>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</si>
  <si>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</si>
  <si>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</si>
  <si>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</si>
  <si>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</si>
  <si>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</si>
  <si>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</si>
  <si>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</si>
  <si>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</si>
  <si>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</si>
  <si>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</si>
  <si>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</si>
  <si>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</si>
  <si>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</si>
  <si>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</si>
  <si>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</si>
  <si>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</si>
  <si>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</si>
  <si>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</si>
  <si>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</si>
  <si>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</si>
  <si>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</si>
  <si>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</si>
  <si>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</si>
  <si>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</si>
  <si>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</si>
  <si>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</si>
  <si>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</si>
  <si>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</si>
  <si>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</si>
  <si>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</si>
  <si>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</si>
  <si>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</si>
  <si>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</si>
  <si>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</si>
  <si>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</si>
  <si>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</si>
  <si>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</si>
  <si>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</si>
  <si>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</si>
  <si>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</si>
  <si>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</si>
  <si>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</si>
  <si>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</si>
  <si>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</si>
  <si>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</si>
  <si>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</si>
  <si>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</si>
  <si>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</si>
  <si>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</si>
  <si>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</si>
  <si>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</si>
  <si>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</si>
  <si>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</si>
  <si>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</si>
  <si>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</si>
  <si>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</si>
  <si>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</si>
  <si>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</si>
  <si>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</si>
  <si>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</si>
  <si>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</si>
  <si>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</si>
  <si>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</si>
  <si>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</si>
  <si>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</si>
  <si>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</si>
  <si>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</si>
  <si>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</si>
  <si>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</si>
  <si>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</si>
  <si>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</si>
  <si>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</si>
  <si>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</si>
  <si>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</si>
  <si>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</si>
  <si>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</si>
  <si>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</si>
  <si>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</si>
  <si>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</si>
  <si>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</si>
  <si>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</si>
  <si>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</si>
  <si>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</si>
  <si>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</si>
  <si>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</si>
  <si>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</si>
  <si>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</si>
  <si>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</si>
  <si>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</si>
  <si>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</si>
  <si>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</si>
  <si>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</si>
  <si>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</si>
  <si>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</si>
  <si>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</si>
  <si>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</si>
  <si>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</si>
  <si>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</si>
  <si>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</si>
  <si>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</si>
  <si>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</si>
  <si>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</si>
  <si>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</si>
  <si>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</si>
  <si>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</si>
  <si>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</si>
  <si>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</si>
  <si>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</si>
  <si>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</si>
  <si>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</si>
  <si>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</si>
  <si>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</si>
  <si>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</si>
  <si>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</si>
  <si>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</si>
  <si>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</si>
  <si>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</si>
  <si>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</si>
  <si>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</si>
  <si>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</si>
  <si>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</si>
  <si>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</si>
  <si>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</si>
  <si>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</si>
  <si>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</si>
  <si>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</si>
  <si>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</si>
  <si>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</si>
  <si>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</si>
  <si>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</si>
  <si>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</si>
  <si>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</si>
  <si>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</si>
  <si>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</si>
  <si>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</si>
  <si>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</si>
  <si>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</si>
  <si>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</si>
  <si>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</si>
  <si>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</si>
  <si>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</si>
  <si>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</si>
  <si>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</si>
  <si>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</si>
  <si>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</si>
  <si>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</si>
  <si>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</si>
  <si>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</si>
  <si>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</si>
  <si>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</si>
  <si>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</si>
  <si>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</si>
  <si>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</si>
  <si>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</si>
  <si>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</si>
  <si>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</si>
  <si>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</si>
  <si>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</si>
  <si>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</si>
  <si>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</si>
  <si>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</si>
  <si>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</si>
  <si>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</si>
  <si>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</si>
  <si>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</si>
  <si>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</si>
  <si>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</si>
  <si>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</si>
  <si>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</si>
  <si>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</si>
  <si>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</si>
  <si>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</si>
  <si>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</si>
  <si>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</si>
  <si>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</si>
  <si>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</si>
  <si>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</si>
  <si>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</si>
  <si>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</si>
  <si>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</si>
  <si>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</si>
  <si>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</si>
  <si>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</si>
  <si>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</si>
  <si>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</si>
  <si>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</si>
  <si>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</si>
  <si>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</si>
  <si>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</si>
  <si>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</si>
  <si>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</si>
  <si>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</si>
  <si>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</si>
  <si>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</si>
  <si>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</si>
  <si>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</si>
  <si>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</si>
  <si>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</si>
  <si>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</si>
  <si>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</si>
  <si>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</si>
  <si>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</si>
  <si>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</si>
  <si>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</si>
  <si>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</si>
  <si>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</si>
  <si>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</si>
  <si>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</si>
  <si>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</si>
  <si>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</si>
  <si>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</si>
  <si>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</si>
  <si>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</si>
  <si>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</si>
  <si>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</si>
  <si>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</si>
  <si>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</si>
  <si>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</si>
  <si>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</si>
  <si>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</si>
  <si>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</si>
  <si>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</si>
  <si>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</si>
  <si>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</si>
  <si>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</si>
  <si>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</si>
  <si>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</si>
  <si>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</si>
  <si>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</si>
  <si>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</si>
  <si>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</si>
  <si>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</si>
  <si>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</si>
  <si>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</si>
  <si>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</si>
  <si>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</si>
  <si>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</si>
  <si>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</si>
  <si>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</si>
  <si>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</si>
  <si>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</si>
  <si>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</si>
  <si>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</si>
  <si>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</si>
  <si>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</si>
  <si>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</si>
  <si>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</si>
  <si>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</si>
  <si>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</si>
  <si>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</si>
  <si>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</si>
  <si>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</si>
  <si>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</si>
  <si>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</si>
  <si>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</si>
  <si>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</si>
  <si>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</si>
  <si>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</si>
  <si>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</si>
  <si>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</si>
  <si>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</si>
  <si>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</si>
  <si>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</si>
  <si>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</si>
  <si>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</si>
  <si>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</si>
  <si>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</si>
  <si>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</si>
  <si>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</si>
  <si>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</si>
  <si>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</si>
  <si>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</si>
  <si>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</si>
  <si>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</si>
  <si>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</si>
  <si>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</si>
  <si>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</si>
  <si>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</si>
  <si>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</si>
  <si>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</si>
  <si>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</si>
  <si>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</si>
  <si>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</si>
  <si>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</si>
  <si>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</si>
  <si>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</si>
  <si>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</si>
  <si>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</si>
  <si>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</si>
  <si>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</si>
  <si>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</si>
  <si>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</si>
  <si>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</si>
  <si>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</si>
  <si>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</si>
  <si>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</si>
  <si>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</si>
  <si>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</si>
  <si>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</si>
  <si>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</si>
  <si>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</si>
  <si>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</si>
  <si>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</si>
  <si>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</si>
  <si>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</si>
  <si>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</si>
  <si>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</si>
  <si>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</si>
  <si>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</si>
  <si>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</si>
  <si>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</si>
  <si>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</si>
  <si>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</si>
  <si>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</si>
  <si>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</si>
  <si>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</si>
  <si>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</si>
  <si>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</si>
  <si>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</si>
  <si>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</si>
  <si>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</si>
  <si>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</si>
  <si>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</si>
  <si>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</si>
  <si>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</si>
  <si>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</si>
  <si>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</si>
  <si>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</si>
  <si>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</si>
  <si>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</si>
  <si>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</si>
  <si>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</si>
  <si>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</si>
  <si>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</si>
  <si>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</si>
  <si>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</si>
  <si>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</si>
  <si>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</si>
  <si>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</si>
  <si>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</si>
  <si>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</si>
  <si>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</si>
  <si>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</si>
  <si>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</si>
  <si>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</si>
  <si>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</si>
  <si>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</si>
  <si>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</si>
  <si>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</si>
  <si>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</si>
  <si>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</si>
  <si>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</si>
  <si>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</si>
  <si>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</si>
  <si>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</si>
  <si>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</si>
  <si>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</si>
  <si>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</si>
  <si>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</si>
  <si>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</si>
  <si>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</si>
  <si>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</si>
  <si>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</si>
  <si>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</si>
  <si>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</si>
  <si>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</si>
  <si>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</si>
  <si>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</si>
  <si>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</si>
  <si>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</si>
  <si>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</si>
  <si>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</si>
  <si>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</si>
  <si>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</si>
  <si>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</si>
  <si>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</si>
  <si>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</si>
  <si>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</si>
  <si>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</si>
  <si>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</si>
  <si>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</si>
  <si>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</si>
  <si>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</si>
  <si>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</si>
  <si>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</si>
  <si>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</si>
  <si>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</si>
  <si>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</si>
  <si>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</si>
  <si>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</si>
  <si>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</si>
  <si>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</si>
  <si>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</si>
  <si>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</si>
  <si>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</si>
  <si>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</si>
  <si>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</si>
  <si>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</si>
  <si>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</si>
  <si>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</si>
  <si>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</si>
  <si>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</si>
  <si>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</si>
  <si>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</si>
  <si>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</si>
  <si>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</si>
  <si>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</si>
  <si>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</si>
  <si>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</si>
  <si>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</si>
  <si>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</si>
  <si>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</si>
  <si>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</si>
  <si>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</si>
  <si>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</si>
  <si>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</si>
  <si>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</si>
  <si>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</si>
  <si>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</si>
  <si>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</si>
  <si>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</si>
  <si>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</si>
  <si>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</si>
  <si>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</si>
  <si>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</si>
  <si>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</si>
  <si>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</si>
  <si>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</si>
  <si>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</si>
  <si>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</si>
  <si>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</si>
  <si>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</si>
  <si>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</si>
  <si>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</si>
  <si>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</si>
  <si>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</si>
  <si>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</si>
  <si>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</si>
  <si>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</si>
  <si>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</si>
  <si>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</si>
  <si>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</si>
  <si>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</si>
  <si>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</si>
  <si>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</si>
  <si>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</si>
  <si>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</si>
  <si>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</si>
  <si>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</si>
  <si>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</si>
  <si>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</si>
  <si>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</si>
  <si>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</si>
  <si>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</si>
  <si>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</si>
  <si>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</si>
  <si>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</si>
  <si>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</si>
  <si>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</si>
  <si>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</si>
  <si>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</si>
  <si>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</si>
  <si>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</si>
  <si>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</si>
  <si>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</si>
  <si>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</si>
  <si>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</si>
  <si>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</si>
  <si>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</si>
  <si>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</si>
  <si>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</si>
  <si>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</si>
  <si>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</si>
  <si>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</si>
  <si>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</si>
  <si>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</si>
  <si>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</si>
  <si>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</si>
  <si>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</si>
  <si>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</si>
  <si>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</si>
  <si>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</si>
  <si>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</si>
  <si>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</si>
  <si>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</si>
  <si>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</si>
  <si>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</si>
  <si>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</si>
  <si>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</si>
  <si>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</si>
  <si>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</si>
  <si>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</si>
  <si>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</si>
  <si>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</si>
  <si>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</si>
  <si>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</si>
  <si>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</si>
  <si>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</si>
  <si>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</si>
  <si>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</si>
  <si>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</si>
  <si>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</si>
  <si>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</si>
  <si>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</si>
  <si>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</si>
  <si>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</si>
  <si>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</si>
  <si>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</si>
  <si>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</si>
  <si>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</si>
  <si>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</si>
  <si>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</si>
  <si>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</si>
  <si>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</si>
  <si>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</si>
  <si>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</si>
  <si>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</si>
  <si>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</si>
  <si>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</si>
  <si>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</si>
  <si>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</si>
  <si>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</si>
  <si>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</si>
  <si>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</si>
  <si>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</si>
  <si>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</si>
  <si>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</si>
  <si>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</si>
  <si>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</si>
  <si>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</si>
  <si>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</si>
  <si>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</si>
  <si>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</si>
  <si>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</si>
  <si>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</si>
  <si>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</si>
  <si>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</si>
  <si>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</si>
  <si>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</si>
  <si>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</si>
  <si>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</si>
  <si>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</si>
  <si>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</si>
  <si>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</si>
  <si>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</si>
  <si>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</si>
  <si>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</si>
  <si>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</si>
  <si>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</si>
  <si>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</si>
  <si>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</si>
  <si>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</si>
  <si>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</si>
  <si>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</si>
  <si>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</si>
  <si>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</si>
  <si>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</si>
  <si>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</si>
  <si>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</si>
  <si>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</si>
  <si>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</si>
  <si>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</si>
  <si>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</si>
  <si>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</si>
  <si>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</si>
  <si>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</si>
  <si>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</si>
  <si>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</si>
  <si>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</si>
  <si>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</si>
  <si>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</si>
  <si>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</si>
  <si>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</si>
  <si>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</si>
  <si>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</si>
  <si>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</si>
  <si>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</si>
  <si>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</si>
  <si>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</si>
  <si>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</si>
  <si>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</si>
  <si>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</si>
  <si>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</si>
  <si>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</si>
  <si>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</si>
  <si>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</si>
  <si>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</si>
  <si>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</si>
  <si>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</si>
  <si>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</si>
  <si>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</si>
  <si>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</si>
  <si>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</si>
  <si>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</si>
  <si>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</si>
  <si>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</si>
  <si>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</si>
  <si>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</si>
  <si>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</si>
  <si>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</si>
  <si>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</si>
  <si>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</si>
  <si>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</si>
  <si>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</si>
  <si>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</si>
  <si>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</si>
  <si>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</si>
  <si>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</si>
  <si>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</si>
  <si>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</si>
  <si>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</si>
  <si>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</si>
  <si>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</si>
  <si>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</si>
  <si>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</si>
  <si>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</si>
  <si>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</si>
  <si>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</si>
  <si>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</si>
  <si>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</si>
  <si>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</si>
  <si>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</si>
  <si>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</si>
  <si>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</si>
  <si>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</si>
  <si>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</si>
  <si>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</si>
  <si>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</si>
  <si>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</si>
  <si>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</si>
  <si>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</si>
  <si>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</si>
  <si>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</si>
  <si>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</si>
  <si>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</si>
  <si>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</si>
  <si>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</si>
  <si>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</si>
  <si>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</si>
  <si>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</si>
  <si>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</si>
  <si>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</si>
  <si>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</si>
  <si>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</si>
  <si>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</si>
  <si>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</si>
  <si>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</si>
  <si>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</si>
  <si>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</si>
  <si>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</si>
  <si>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</si>
  <si>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</si>
  <si>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</si>
  <si>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</si>
  <si>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</si>
  <si>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</si>
  <si>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</si>
  <si>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</si>
  <si>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</si>
  <si>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</si>
  <si>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</si>
  <si>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</si>
  <si>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</si>
  <si>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</si>
  <si>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</si>
  <si>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</si>
  <si>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</si>
  <si>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</si>
  <si>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</si>
  <si>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</si>
  <si>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</si>
  <si>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</si>
  <si>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</si>
  <si>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</si>
  <si>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</si>
  <si>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</si>
  <si>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</si>
  <si>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</si>
  <si>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</si>
  <si>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</si>
  <si>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</si>
  <si>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</si>
  <si>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</si>
  <si>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</si>
  <si>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</si>
  <si>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</si>
  <si>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</si>
  <si>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</si>
  <si>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</si>
  <si>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</si>
  <si>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</si>
  <si>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</si>
  <si>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</si>
  <si>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</si>
  <si>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</si>
  <si>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</si>
  <si>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</si>
  <si>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</si>
  <si>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</si>
  <si>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</si>
  <si>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</si>
  <si>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</si>
  <si>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</si>
  <si>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</si>
  <si>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</si>
  <si>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</si>
  <si>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</si>
  <si>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</si>
  <si>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</si>
  <si>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</si>
  <si>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</si>
  <si>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</si>
  <si>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</si>
  <si>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</si>
  <si>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</si>
  <si>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</si>
  <si>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</si>
  <si>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</si>
  <si>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</si>
  <si>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</si>
  <si>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</si>
  <si>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</si>
  <si>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</si>
  <si>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</si>
  <si>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</si>
  <si>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</si>
  <si>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</si>
  <si>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</si>
  <si>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</si>
  <si>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</si>
  <si>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</si>
  <si>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</si>
  <si>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</si>
  <si>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</si>
  <si>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</si>
  <si>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</si>
  <si>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</si>
  <si>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</si>
  <si>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</si>
  <si>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</si>
  <si>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</si>
  <si>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</si>
  <si>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</si>
  <si>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</si>
  <si>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</si>
  <si>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</si>
  <si>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</si>
  <si>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</si>
  <si>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</si>
  <si>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</si>
  <si>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</si>
  <si>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</si>
  <si>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</si>
  <si>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</si>
  <si>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</si>
  <si>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</si>
  <si>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</si>
  <si>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</si>
  <si>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</si>
  <si>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</si>
  <si>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</si>
  <si>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</si>
  <si>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</si>
  <si>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</si>
  <si>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</si>
  <si>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</si>
  <si>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</si>
  <si>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</si>
  <si>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</si>
  <si>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</si>
  <si>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</si>
  <si>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</si>
  <si>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</si>
  <si>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</si>
  <si>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</si>
  <si>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</si>
  <si>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</si>
  <si>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</si>
  <si>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</si>
  <si>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</si>
  <si>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</si>
  <si>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</si>
  <si>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</si>
  <si>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</si>
  <si>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</si>
  <si>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</si>
  <si>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</si>
  <si>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</si>
  <si>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</si>
  <si>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</si>
  <si>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</si>
  <si>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</si>
  <si>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</si>
  <si>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</si>
  <si>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</si>
  <si>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</si>
  <si>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</si>
  <si>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</si>
  <si>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</si>
  <si>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</si>
  <si>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</si>
  <si>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</si>
  <si>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</si>
  <si>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</si>
  <si>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</si>
  <si>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</si>
  <si>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</si>
  <si>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</si>
  <si>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</si>
  <si>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</si>
  <si>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</si>
  <si>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</si>
  <si>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</si>
  <si>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</si>
  <si>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</si>
  <si>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</si>
  <si>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</si>
  <si>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</si>
  <si>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</si>
  <si>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</si>
  <si>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</si>
  <si>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</si>
  <si>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</si>
  <si>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</si>
  <si>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</si>
  <si>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</si>
  <si>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</si>
  <si>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</si>
  <si>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</si>
  <si>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</si>
  <si>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</si>
  <si>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</si>
  <si>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</si>
  <si>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</si>
  <si>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</si>
  <si>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</si>
  <si>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</si>
  <si>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</si>
  <si>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</si>
  <si>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</si>
  <si>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</si>
  <si>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</si>
  <si>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</si>
  <si>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</si>
  <si>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</si>
  <si>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</si>
  <si>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</si>
  <si>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</si>
  <si>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</si>
  <si>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</si>
  <si>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</si>
  <si>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</si>
  <si>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</si>
  <si>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</si>
  <si>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</si>
  <si>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</si>
  <si>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</si>
  <si>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</si>
  <si>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</si>
  <si>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</si>
  <si>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</si>
  <si>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</si>
  <si>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</si>
  <si>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</si>
  <si>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</si>
  <si>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</si>
  <si>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</si>
  <si>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</si>
  <si>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</si>
  <si>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</si>
  <si>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</si>
  <si>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</si>
  <si>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</si>
  <si>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</si>
  <si>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</si>
  <si>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</si>
  <si>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</si>
  <si>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</si>
  <si>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</si>
  <si>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</si>
  <si>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</si>
  <si>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</si>
  <si>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</si>
  <si>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</si>
  <si>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</si>
  <si>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</si>
  <si>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</si>
  <si>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</si>
  <si>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</si>
  <si>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</si>
  <si>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</si>
  <si>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</si>
  <si>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</si>
  <si>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</si>
  <si>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</si>
  <si>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</si>
  <si>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</si>
  <si>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</si>
  <si>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</si>
  <si>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</si>
  <si>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</si>
  <si>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</si>
  <si>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</si>
  <si>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</si>
  <si>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</si>
  <si>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</si>
  <si>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</si>
  <si>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</si>
  <si>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</si>
  <si>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</si>
  <si>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</si>
  <si>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</si>
  <si>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</si>
  <si>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</si>
  <si>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</si>
  <si>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</si>
  <si>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</si>
  <si>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</si>
  <si>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</si>
  <si>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</si>
  <si>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</si>
  <si>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</si>
  <si>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</si>
  <si>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</si>
  <si>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</si>
  <si>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</si>
  <si>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</si>
  <si>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</si>
  <si>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</si>
  <si>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</si>
  <si>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</si>
  <si>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</si>
  <si>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</si>
  <si>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</si>
  <si>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</si>
  <si>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</si>
  <si>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</si>
  <si>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</si>
  <si>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</si>
  <si>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</si>
  <si>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</si>
  <si>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</si>
  <si>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</si>
  <si>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</si>
  <si>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</si>
  <si>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</si>
  <si>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</si>
  <si>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</si>
  <si>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</si>
  <si>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</si>
  <si>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</si>
  <si>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</si>
  <si>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</si>
  <si>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</si>
  <si>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</si>
  <si>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</si>
  <si>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</si>
  <si>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</si>
  <si>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</si>
  <si>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</si>
  <si>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</si>
  <si>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</si>
  <si>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</si>
  <si>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</si>
  <si>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</si>
  <si>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</si>
  <si>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</si>
  <si>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</si>
  <si>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</si>
  <si>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</si>
  <si>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</si>
  <si>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</si>
  <si>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</si>
  <si>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</si>
  <si>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</si>
  <si>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</si>
  <si>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</si>
  <si>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</si>
  <si>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</si>
  <si>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</si>
  <si>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</si>
  <si>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</si>
  <si>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</si>
  <si>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</si>
  <si>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</si>
  <si>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</si>
  <si>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</si>
  <si>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</si>
  <si>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</si>
  <si>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</si>
  <si>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</si>
  <si>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</si>
  <si>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</si>
  <si>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</si>
  <si>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</si>
  <si>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</si>
  <si>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</si>
  <si>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</si>
  <si>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</si>
  <si>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</si>
  <si>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</si>
  <si>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</si>
  <si>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</si>
  <si>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</si>
  <si>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</si>
  <si>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</si>
  <si>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</si>
  <si>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</si>
  <si>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</si>
  <si>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</si>
  <si>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</si>
  <si>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</si>
  <si>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</si>
  <si>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</si>
  <si>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</si>
  <si>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</si>
  <si>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</si>
  <si>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</si>
  <si>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</si>
  <si>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</si>
  <si>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</si>
  <si>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</si>
  <si>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</si>
  <si>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</si>
  <si>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</si>
  <si>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</si>
  <si>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</si>
  <si>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</si>
  <si>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</si>
  <si>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</si>
  <si>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</si>
  <si>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</si>
  <si>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</si>
  <si>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</si>
  <si>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</si>
  <si>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</si>
  <si>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</si>
  <si>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</si>
  <si>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</si>
  <si>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</si>
  <si>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</si>
  <si>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</si>
  <si>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</si>
  <si>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</si>
  <si>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</si>
  <si>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</si>
  <si>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</si>
  <si>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</si>
  <si>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</si>
  <si>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</si>
  <si>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</si>
  <si>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</si>
  <si>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</si>
  <si>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</si>
  <si>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</si>
  <si>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</si>
  <si>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</si>
  <si>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</si>
  <si>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</si>
  <si>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</si>
  <si>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</si>
  <si>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</si>
  <si>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</si>
  <si>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</si>
  <si>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</si>
  <si>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</si>
  <si>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</si>
  <si>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</si>
  <si>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</si>
  <si>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</si>
  <si>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</si>
  <si>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</si>
  <si>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</si>
  <si>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</si>
  <si>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</si>
  <si>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</si>
  <si>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</si>
  <si>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</si>
  <si>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</si>
  <si>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</si>
  <si>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</si>
  <si>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</si>
  <si>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</si>
  <si>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</si>
  <si>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</si>
  <si>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</si>
  <si>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</si>
  <si>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</si>
  <si>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</si>
  <si>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</si>
  <si>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</si>
  <si>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</si>
  <si>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</si>
  <si>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</si>
  <si>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</si>
  <si>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</si>
  <si>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</si>
  <si>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</si>
  <si>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</si>
  <si>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</si>
  <si>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</si>
  <si>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</si>
  <si>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</si>
  <si>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</si>
  <si>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</si>
  <si>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</si>
  <si>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</si>
  <si>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</si>
  <si>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</si>
  <si>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</si>
  <si>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</si>
  <si>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</si>
  <si>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</si>
  <si>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</si>
  <si>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</si>
  <si>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</si>
  <si>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</si>
  <si>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</si>
  <si>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</si>
  <si>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</si>
  <si>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</si>
  <si>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</si>
  <si>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</si>
  <si>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</si>
  <si>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</si>
  <si>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</si>
  <si>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</si>
  <si>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</si>
  <si>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</si>
  <si>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</si>
  <si>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</si>
  <si>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</si>
  <si>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</si>
  <si>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</si>
  <si>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</si>
  <si>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</si>
  <si>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</si>
  <si>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</si>
  <si>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</si>
  <si>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</si>
  <si>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</si>
  <si>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</si>
  <si>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</si>
  <si>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</si>
  <si>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</si>
  <si>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</si>
  <si>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</si>
  <si>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</si>
  <si>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</si>
  <si>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</si>
  <si>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</si>
  <si>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</si>
  <si>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</si>
  <si>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</si>
  <si>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</si>
  <si>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</si>
  <si>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</si>
  <si>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</si>
  <si>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</si>
  <si>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</si>
  <si>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</si>
  <si>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</si>
  <si>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</si>
  <si>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</si>
  <si>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</si>
  <si>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</si>
  <si>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</si>
  <si>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</si>
  <si>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</si>
  <si>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</si>
  <si>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</si>
  <si>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</si>
  <si>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</si>
  <si>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</si>
  <si>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</si>
  <si>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</si>
  <si>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</si>
  <si>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</si>
  <si>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</si>
  <si>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</si>
  <si>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</si>
  <si>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</si>
  <si>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</si>
  <si>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</si>
  <si>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</si>
  <si>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</si>
  <si>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</si>
  <si>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</si>
  <si>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</si>
  <si>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</si>
  <si>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</si>
  <si>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</si>
  <si>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</si>
  <si>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</si>
  <si>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</si>
  <si>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</si>
  <si>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</si>
  <si>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</si>
  <si>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</si>
  <si>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</si>
  <si>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</si>
  <si>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</si>
  <si>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</si>
  <si>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</si>
  <si>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</si>
  <si>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</si>
  <si>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</si>
  <si>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</si>
  <si>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</si>
  <si>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</si>
  <si>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</si>
  <si>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</si>
  <si>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</si>
  <si>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</si>
  <si>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</si>
  <si>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</si>
  <si>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</si>
  <si>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</si>
  <si>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</si>
  <si>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</si>
  <si>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</si>
  <si>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</si>
  <si>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</si>
  <si>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</si>
  <si>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</si>
  <si>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</si>
  <si>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</si>
  <si>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</si>
  <si>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</si>
  <si>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</si>
  <si>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</si>
  <si>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</si>
  <si>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</si>
  <si>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</si>
  <si>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</si>
  <si>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</si>
  <si>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</si>
  <si>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</si>
  <si>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</si>
  <si>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</si>
  <si>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</si>
  <si>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</si>
  <si>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</si>
  <si>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</si>
  <si>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</si>
  <si>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</si>
  <si>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</si>
  <si>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</si>
  <si>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</si>
  <si>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</si>
  <si>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</si>
  <si>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</si>
  <si>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</si>
  <si>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</si>
  <si>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</si>
  <si>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</si>
  <si>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</si>
  <si>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</si>
  <si>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</si>
  <si>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</si>
  <si>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</si>
  <si>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</si>
  <si>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</si>
  <si>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</si>
  <si>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</si>
  <si>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</si>
  <si>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</si>
  <si>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</si>
  <si>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</si>
  <si>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</si>
  <si>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</si>
  <si>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</si>
  <si>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</si>
  <si>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</si>
  <si>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</si>
  <si>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</si>
  <si>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</si>
  <si>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</si>
  <si>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</si>
  <si>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</si>
  <si>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</si>
  <si>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</si>
  <si>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</si>
  <si>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</si>
  <si>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</si>
  <si>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</si>
  <si>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</si>
  <si>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</si>
  <si>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</si>
  <si>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</si>
  <si>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</si>
  <si>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</si>
  <si>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</si>
  <si>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</si>
  <si>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</si>
  <si>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</si>
  <si>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</si>
  <si>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</si>
  <si>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</si>
  <si>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</si>
  <si>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</si>
  <si>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</si>
  <si>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</si>
  <si>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</si>
  <si>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</si>
  <si>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</si>
  <si>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</si>
  <si>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</si>
  <si>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</si>
  <si>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</si>
  <si>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</si>
  <si>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</si>
  <si>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</si>
  <si>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</si>
  <si>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</si>
  <si>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</si>
  <si>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</si>
  <si>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</si>
  <si>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</si>
  <si>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</si>
  <si>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</si>
  <si>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</si>
  <si>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</si>
  <si>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</si>
  <si>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</si>
  <si>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</si>
  <si>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</si>
  <si>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</si>
  <si>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</si>
  <si>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</si>
  <si>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</si>
  <si>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</si>
  <si>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</si>
  <si>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</si>
  <si>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</si>
  <si>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</si>
  <si>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</si>
  <si>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</si>
  <si>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</si>
  <si>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</si>
  <si>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</si>
  <si>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</si>
  <si>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</si>
  <si>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</si>
  <si>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</si>
  <si>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</si>
  <si>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</si>
  <si>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</si>
  <si>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</si>
  <si>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</si>
  <si>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</si>
  <si>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</si>
  <si>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</si>
  <si>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</si>
  <si>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</si>
  <si>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</si>
  <si>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</si>
  <si>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</si>
  <si>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</si>
  <si>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</si>
  <si>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</si>
  <si>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</si>
  <si>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</si>
  <si>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</si>
  <si>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</si>
  <si>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</si>
  <si>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</si>
  <si>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</si>
  <si>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</si>
  <si>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</si>
  <si>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</si>
  <si>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</si>
  <si>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</si>
  <si>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</si>
  <si>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</si>
  <si>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</si>
  <si>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</si>
  <si>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</si>
  <si>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</si>
  <si>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</si>
  <si>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</si>
  <si>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</si>
  <si>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</si>
  <si>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</si>
  <si>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</si>
  <si>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</si>
  <si>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</si>
  <si>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</si>
  <si>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</si>
  <si>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</si>
  <si>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</si>
  <si>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</si>
  <si>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</si>
  <si>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</si>
  <si>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</si>
  <si>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</si>
  <si>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</si>
  <si>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</si>
  <si>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</si>
  <si>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</si>
  <si>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</si>
  <si>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</si>
  <si>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</si>
  <si>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</si>
  <si>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</si>
  <si>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</si>
  <si>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</si>
  <si>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</si>
  <si>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</si>
  <si>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</si>
  <si>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</si>
  <si>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</si>
  <si>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</si>
  <si>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</si>
  <si>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</si>
  <si>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</si>
  <si>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</si>
  <si>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</si>
  <si>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</si>
  <si>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</si>
  <si>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</si>
  <si>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</si>
  <si>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</si>
  <si>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</si>
  <si>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</si>
  <si>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</si>
  <si>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</si>
  <si>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</si>
  <si>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</si>
  <si>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</si>
  <si>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</si>
  <si>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</si>
  <si>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</si>
  <si>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</si>
  <si>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</si>
  <si>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</si>
  <si>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</si>
  <si>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</si>
  <si>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</si>
  <si>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</si>
  <si>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</si>
  <si>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</si>
  <si>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</si>
  <si>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</si>
  <si>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</si>
  <si>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</si>
  <si>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</si>
  <si>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</si>
  <si>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</si>
  <si>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</si>
  <si>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</si>
  <si>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</si>
  <si>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</si>
  <si>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</si>
  <si>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</si>
  <si>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</si>
  <si>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</si>
  <si>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</si>
  <si>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</si>
  <si>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</si>
  <si>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</si>
  <si>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</si>
  <si>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</si>
  <si>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</si>
  <si>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</si>
  <si>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</si>
  <si>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</si>
  <si>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</si>
  <si>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</si>
  <si>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</si>
  <si>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</si>
  <si>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</si>
  <si>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</si>
  <si>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</si>
  <si>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</si>
  <si>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</si>
  <si>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</si>
  <si>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</si>
  <si>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</si>
  <si>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</si>
  <si>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</si>
  <si>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</si>
  <si>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</si>
  <si>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</si>
  <si>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</si>
  <si>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</si>
  <si>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</si>
  <si>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</si>
  <si>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</si>
  <si>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</si>
  <si>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</si>
  <si>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</si>
  <si>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</si>
  <si>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</si>
  <si>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</si>
  <si>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</si>
  <si>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</si>
  <si>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</si>
  <si>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</si>
  <si>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</si>
  <si>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</si>
  <si>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</si>
  <si>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</si>
  <si>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</si>
  <si>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</si>
  <si>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</si>
  <si>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</si>
  <si>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</si>
  <si>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</si>
  <si>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</si>
  <si>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</si>
  <si>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</si>
  <si>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</si>
  <si>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</si>
  <si>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</si>
  <si>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</si>
  <si>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</si>
  <si>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</si>
  <si>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</si>
  <si>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</si>
  <si>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</si>
  <si>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</si>
  <si>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</si>
  <si>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</si>
  <si>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</si>
  <si>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</si>
  <si>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</si>
  <si>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</si>
  <si>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</si>
  <si>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</si>
  <si>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</si>
  <si>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</si>
  <si>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</si>
  <si>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</si>
  <si>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</si>
  <si>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</si>
  <si>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</si>
  <si>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</si>
  <si>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</si>
  <si>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</si>
  <si>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</si>
  <si>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</si>
  <si>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</si>
  <si>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</si>
  <si>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</si>
  <si>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</si>
  <si>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</si>
  <si>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</si>
  <si>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</si>
  <si>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</si>
  <si>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</si>
  <si>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</si>
  <si>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</si>
  <si>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</si>
  <si>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</si>
  <si>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</si>
  <si>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</si>
  <si>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</si>
  <si>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</si>
  <si>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</si>
  <si>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</si>
  <si>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</si>
  <si>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</si>
  <si>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</si>
  <si>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</si>
  <si>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</si>
  <si>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</si>
  <si>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</si>
  <si>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</si>
  <si>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</si>
  <si>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</si>
  <si>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</si>
  <si>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</si>
  <si>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</si>
  <si>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</si>
  <si>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</si>
  <si>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</si>
  <si>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</si>
  <si>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</si>
  <si>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</si>
  <si>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</si>
  <si>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</si>
  <si>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</si>
  <si>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</si>
  <si>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</si>
  <si>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</si>
  <si>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</si>
  <si>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</si>
  <si>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</si>
  <si>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</si>
  <si>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</si>
  <si>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</si>
  <si>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</si>
  <si>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</si>
  <si>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</si>
  <si>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</si>
  <si>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</si>
  <si>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</si>
  <si>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</si>
  <si>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</si>
  <si>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</si>
  <si>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</si>
  <si>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</si>
  <si>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</si>
  <si>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</si>
  <si>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</si>
  <si>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</si>
  <si>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</si>
  <si>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</si>
  <si>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</si>
  <si>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</si>
  <si>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</si>
  <si>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</si>
  <si>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</si>
  <si>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</si>
  <si>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</si>
  <si>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</si>
  <si>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</si>
  <si>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</si>
  <si>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</si>
  <si>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</si>
  <si>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</si>
  <si>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</si>
  <si>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</si>
  <si>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</si>
  <si>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</si>
  <si>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</si>
  <si>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</si>
  <si>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</si>
  <si>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</si>
  <si>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</si>
  <si>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</si>
  <si>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</si>
  <si>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</si>
  <si>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</si>
  <si>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</si>
  <si>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</si>
  <si>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</si>
  <si>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</si>
  <si>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</si>
  <si>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</si>
  <si>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</si>
  <si>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</si>
  <si>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</si>
  <si>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</si>
  <si>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</si>
  <si>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</si>
  <si>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</si>
  <si>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</si>
  <si>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</si>
  <si>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</si>
  <si>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</si>
  <si>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</si>
  <si>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</si>
  <si>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</si>
  <si>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</si>
  <si>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</si>
  <si>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</si>
  <si>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</si>
  <si>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</si>
  <si>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</si>
  <si>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</si>
  <si>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</si>
  <si>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</si>
  <si>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</si>
  <si>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</si>
  <si>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</si>
  <si>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</si>
  <si>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</si>
  <si>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</si>
  <si>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</si>
  <si>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</si>
  <si>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</si>
  <si>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</si>
  <si>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</si>
  <si>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</si>
  <si>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</si>
  <si>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</si>
  <si>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</si>
  <si>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</si>
  <si>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</si>
  <si>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</si>
  <si>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</si>
  <si>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</si>
  <si>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</si>
  <si>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</si>
  <si>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</si>
  <si>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</si>
  <si>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</si>
  <si>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</si>
  <si>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</si>
  <si>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</si>
  <si>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</si>
  <si>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</si>
  <si>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</si>
  <si>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</si>
  <si>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</si>
  <si>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</si>
  <si>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</si>
  <si>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</si>
  <si>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</si>
  <si>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</si>
  <si>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</si>
  <si>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</si>
  <si>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</si>
  <si>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</si>
  <si>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</si>
  <si>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</si>
  <si>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</si>
  <si>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</si>
  <si>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</si>
  <si>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</si>
  <si>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</si>
  <si>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</si>
  <si>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</si>
  <si>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</si>
  <si>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</si>
  <si>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</si>
  <si>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</si>
  <si>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</si>
  <si>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</si>
  <si>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</si>
  <si>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</si>
  <si>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</si>
  <si>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</si>
  <si>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</si>
  <si>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</si>
  <si>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</si>
  <si>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</si>
  <si>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</si>
  <si>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</si>
  <si>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</si>
  <si>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</si>
  <si>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</si>
  <si>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</si>
  <si>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</si>
  <si>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</si>
  <si>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</si>
  <si>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</si>
  <si>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</si>
  <si>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</si>
  <si>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</si>
  <si>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</si>
  <si>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</si>
  <si>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</si>
  <si>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</si>
  <si>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</si>
  <si>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</si>
  <si>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</si>
  <si>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</si>
  <si>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</si>
  <si>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</si>
  <si>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</si>
  <si>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</si>
  <si>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</si>
  <si>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</si>
  <si>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</si>
  <si>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</si>
  <si>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</si>
  <si>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</si>
  <si>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</si>
  <si>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</si>
  <si>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</si>
  <si>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</si>
  <si>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</si>
  <si>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</si>
  <si>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</si>
  <si>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</si>
  <si>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</si>
  <si>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</si>
  <si>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</si>
  <si>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</si>
  <si>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</si>
  <si>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</si>
  <si>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</si>
  <si>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</si>
  <si>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</si>
  <si>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</si>
  <si>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</si>
  <si>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</si>
  <si>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</si>
  <si>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</si>
  <si>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</si>
  <si>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</si>
  <si>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</si>
  <si>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</si>
  <si>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</si>
  <si>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</si>
  <si>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</si>
  <si>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</si>
  <si>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</si>
  <si>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</si>
  <si>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</si>
  <si>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</si>
  <si>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</si>
  <si>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</si>
  <si>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</si>
  <si>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</si>
  <si>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</si>
  <si>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</si>
  <si>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</si>
  <si>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</si>
  <si>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</si>
  <si>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</si>
  <si>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</si>
  <si>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</si>
  <si>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</si>
  <si>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</si>
  <si>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</si>
  <si>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</si>
  <si>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</si>
  <si>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</si>
  <si>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</si>
  <si>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</si>
  <si>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</si>
  <si>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</si>
  <si>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</si>
  <si>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</si>
  <si>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</si>
  <si>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</si>
  <si>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</si>
  <si>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</si>
  <si>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</si>
  <si>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</si>
  <si>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</si>
  <si>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</si>
  <si>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</si>
  <si>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</si>
  <si>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</si>
  <si>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</si>
  <si>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</si>
  <si>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</si>
  <si>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</si>
  <si>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</si>
  <si>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</si>
  <si>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</si>
  <si>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</si>
  <si>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</si>
  <si>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</si>
  <si>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</si>
  <si>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</si>
  <si>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</si>
  <si>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</si>
  <si>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</si>
  <si>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</si>
  <si>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</si>
  <si>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</si>
  <si>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</si>
  <si>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</si>
  <si>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</si>
  <si>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</si>
  <si>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</si>
  <si>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</si>
  <si>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</si>
  <si>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</si>
  <si>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</si>
  <si>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</si>
  <si>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</si>
  <si>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</si>
  <si>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</si>
  <si>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</si>
  <si>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</si>
  <si>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</si>
  <si>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</si>
  <si>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</si>
  <si>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</si>
  <si>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</si>
  <si>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</si>
  <si>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</si>
  <si>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</si>
  <si>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</si>
  <si>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</si>
  <si>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</si>
  <si>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</si>
  <si>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</si>
  <si>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</si>
  <si>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</si>
  <si>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</si>
  <si>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</si>
  <si>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</si>
  <si>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</si>
  <si>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</si>
  <si>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</si>
  <si>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</si>
  <si>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</si>
  <si>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</si>
  <si>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</si>
  <si>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</si>
  <si>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</si>
  <si>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</si>
  <si>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</si>
  <si>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</si>
  <si>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</si>
  <si>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</si>
  <si>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</si>
  <si>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</si>
  <si>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</si>
  <si>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</si>
  <si>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</si>
  <si>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</si>
  <si>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</si>
  <si>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</si>
  <si>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</si>
  <si>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</si>
  <si>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</si>
  <si>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</si>
  <si>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</si>
  <si>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</si>
  <si>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</si>
  <si>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</si>
  <si>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</si>
  <si>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</si>
  <si>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</si>
  <si>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</si>
  <si>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</si>
  <si>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</si>
  <si>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</si>
  <si>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</si>
  <si>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</si>
  <si>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</si>
  <si>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</si>
  <si>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</si>
  <si>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</si>
  <si>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</si>
  <si>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</si>
  <si>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</si>
  <si>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</si>
  <si>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</si>
  <si>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</si>
  <si>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</si>
  <si>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</si>
  <si>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</si>
  <si>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</si>
  <si>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</si>
  <si>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</si>
  <si>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</si>
  <si>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</si>
  <si>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</si>
  <si>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</si>
  <si>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</si>
  <si>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</si>
  <si>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</si>
  <si>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</si>
  <si>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</si>
  <si>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</si>
  <si>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</si>
  <si>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</si>
  <si>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</si>
  <si>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</si>
  <si>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</si>
  <si>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</si>
  <si>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</si>
  <si>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</si>
  <si>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</si>
  <si>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</si>
  <si>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</si>
  <si>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</si>
  <si>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</si>
  <si>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</si>
  <si>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</si>
  <si>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</si>
  <si>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</si>
  <si>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</si>
  <si>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</si>
  <si>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</si>
  <si>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</si>
  <si>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</si>
  <si>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</si>
  <si>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</si>
  <si>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</si>
  <si>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</si>
  <si>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</si>
  <si>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</si>
  <si>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</si>
  <si>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</si>
  <si>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</si>
  <si>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</si>
  <si>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</si>
  <si>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</si>
  <si>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</si>
  <si>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</si>
  <si>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</si>
  <si>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</si>
  <si>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</si>
  <si>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</si>
  <si>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</si>
  <si>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</si>
  <si>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</si>
  <si>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</si>
  <si>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</si>
  <si>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</si>
  <si>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</si>
  <si>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</si>
  <si>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</si>
  <si>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</si>
  <si>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</si>
  <si>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</si>
  <si>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</si>
  <si>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</si>
  <si>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</si>
  <si>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</si>
  <si>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</si>
  <si>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</si>
  <si>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</si>
  <si>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</si>
  <si>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</si>
  <si>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</si>
  <si>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</si>
  <si>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</si>
  <si>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</si>
  <si>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</si>
  <si>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</si>
  <si>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</si>
  <si>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</si>
  <si>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</si>
  <si>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</si>
  <si>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</si>
  <si>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</si>
  <si>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</si>
  <si>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</si>
  <si>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</si>
  <si>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</si>
  <si>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</si>
  <si>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</si>
  <si>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</si>
  <si>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</si>
  <si>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</si>
  <si>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</si>
  <si>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</si>
  <si>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</si>
  <si>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</si>
  <si>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</si>
  <si>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</si>
  <si>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</si>
  <si>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</si>
  <si>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</si>
  <si>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</si>
  <si>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</si>
  <si>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</si>
  <si>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</si>
  <si>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</si>
  <si>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</si>
  <si>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</si>
  <si>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</si>
  <si>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</si>
  <si>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</si>
  <si>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</si>
  <si>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</si>
  <si>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</si>
  <si>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</si>
  <si>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</si>
  <si>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</si>
  <si>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</si>
  <si>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</si>
  <si>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</si>
  <si>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</si>
  <si>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</si>
  <si>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</si>
  <si>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</si>
  <si>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</si>
  <si>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</si>
  <si>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</si>
  <si>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</si>
  <si>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</si>
  <si>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</si>
  <si>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</si>
  <si>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</si>
  <si>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</si>
  <si>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</si>
  <si>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</si>
  <si>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</si>
  <si>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</si>
  <si>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</si>
  <si>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</si>
  <si>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</si>
  <si>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</si>
  <si>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</si>
  <si>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</si>
  <si>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</si>
  <si>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</si>
  <si>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</si>
  <si>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</si>
  <si>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</si>
  <si>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</si>
  <si>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</si>
  <si>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</si>
  <si>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</si>
  <si>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</si>
  <si>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</si>
  <si>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</si>
  <si>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</si>
  <si>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</si>
  <si>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</si>
  <si>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</si>
  <si>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</si>
  <si>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</si>
  <si>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</si>
  <si>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</si>
  <si>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</si>
  <si>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</si>
  <si>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</si>
  <si>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</si>
  <si>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</si>
  <si>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</si>
  <si>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</si>
  <si>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</si>
  <si>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</si>
  <si>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</si>
  <si>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</si>
  <si>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</si>
  <si>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</si>
  <si>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</si>
  <si>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</si>
  <si>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</si>
  <si>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</si>
  <si>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</si>
  <si>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</si>
  <si>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</si>
  <si>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</si>
  <si>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</si>
  <si>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</si>
  <si>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</si>
  <si>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</si>
  <si>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</si>
  <si>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</si>
  <si>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</si>
  <si>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</si>
  <si>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</si>
  <si>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</si>
  <si>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</si>
  <si>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</si>
  <si>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</si>
  <si>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</si>
  <si>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</si>
  <si>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</si>
  <si>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</si>
  <si>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</si>
  <si>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</si>
  <si>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</si>
  <si>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</si>
  <si>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</si>
  <si>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</si>
  <si>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</si>
  <si>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</si>
  <si>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</si>
  <si>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</si>
  <si>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</si>
  <si>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</si>
  <si>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</si>
  <si>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</si>
  <si>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</si>
  <si>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</si>
  <si>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</si>
  <si>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</si>
  <si>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</si>
  <si>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</si>
  <si>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</si>
  <si>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</si>
  <si>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</si>
  <si>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</si>
  <si>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</si>
  <si>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</si>
  <si>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</si>
  <si>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</si>
  <si>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</si>
  <si>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</si>
  <si>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</si>
  <si>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</si>
  <si>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</si>
  <si>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</si>
  <si>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</si>
  <si>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</si>
  <si>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</si>
  <si>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</si>
  <si>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</si>
  <si>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</si>
  <si>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</si>
  <si>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</si>
  <si>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</si>
  <si>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</si>
  <si>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</si>
  <si>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</si>
  <si>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</si>
  <si>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</si>
  <si>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</si>
  <si>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</si>
  <si>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</si>
  <si>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</si>
  <si>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</si>
  <si>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</si>
  <si>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</si>
  <si>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</si>
  <si>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</si>
  <si>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</si>
  <si>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</si>
  <si>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</si>
  <si>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</si>
  <si>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</si>
  <si>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</si>
  <si>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</si>
  <si>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</si>
  <si>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</si>
  <si>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</si>
  <si>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</si>
  <si>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</si>
  <si>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</si>
  <si>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</si>
  <si>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</si>
  <si>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</si>
  <si>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</si>
  <si>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</si>
  <si>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</si>
  <si>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</si>
  <si>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</si>
  <si>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</si>
  <si>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</si>
  <si>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</si>
  <si>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</si>
  <si>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</si>
  <si>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</si>
  <si>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</si>
  <si>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</si>
  <si>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</si>
  <si>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</si>
  <si>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</si>
  <si>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</si>
  <si>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</si>
  <si>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</si>
  <si>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</si>
  <si>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</si>
  <si>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</si>
  <si>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</si>
  <si>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</si>
  <si>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</si>
  <si>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</si>
  <si>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</si>
  <si>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</si>
  <si>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</si>
  <si>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</si>
  <si>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</si>
  <si>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</si>
  <si>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</si>
  <si>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</si>
  <si>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</si>
  <si>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</si>
  <si>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</si>
  <si>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</si>
  <si>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</si>
  <si>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</si>
  <si>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</si>
  <si>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</si>
  <si>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</si>
  <si>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</si>
  <si>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</si>
  <si>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</si>
  <si>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</si>
  <si>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</si>
  <si>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</si>
  <si>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</si>
  <si>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</si>
  <si>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</si>
  <si>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</si>
  <si>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</si>
  <si>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</si>
  <si>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</si>
  <si>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</si>
  <si>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</si>
  <si>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</si>
  <si>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</si>
  <si>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</si>
  <si>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</si>
  <si>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</si>
  <si>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</si>
  <si>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</si>
  <si>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</si>
  <si>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</si>
  <si>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</si>
  <si>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</si>
  <si>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</si>
  <si>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</si>
  <si>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</si>
  <si>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</si>
  <si>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</si>
  <si>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</si>
  <si>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</si>
  <si>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</si>
  <si>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</si>
  <si>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</si>
  <si>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</si>
  <si>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</si>
  <si>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</si>
  <si>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</si>
  <si>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</si>
  <si>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</si>
  <si>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</si>
  <si>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</si>
  <si>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</si>
  <si>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</si>
  <si>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</si>
  <si>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</si>
  <si>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</si>
  <si>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</si>
  <si>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</si>
  <si>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</si>
  <si>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</si>
  <si>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</si>
  <si>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</si>
  <si>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</si>
  <si>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</si>
  <si>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</si>
  <si>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</si>
  <si>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</si>
  <si>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</si>
  <si>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</si>
  <si>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</si>
  <si>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</si>
  <si>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</si>
  <si>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</si>
  <si>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</si>
  <si>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</si>
  <si>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</si>
  <si>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</si>
  <si>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</si>
  <si>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</si>
  <si>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</si>
  <si>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</si>
  <si>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</si>
  <si>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</si>
  <si>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</si>
  <si>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</si>
  <si>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</si>
  <si>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</si>
  <si>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</si>
  <si>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</si>
  <si>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</si>
  <si>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</si>
  <si>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</si>
  <si>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</si>
  <si>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</si>
  <si>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</si>
  <si>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</si>
  <si>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</si>
  <si>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</si>
  <si>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</si>
  <si>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</si>
  <si>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</si>
  <si>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</si>
  <si>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</si>
  <si>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</si>
  <si>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</si>
  <si>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</si>
  <si>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</si>
  <si>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</si>
  <si>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</si>
  <si>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</si>
  <si>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</si>
  <si>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</si>
  <si>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</si>
  <si>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</si>
  <si>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</si>
  <si>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</si>
  <si>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</si>
  <si>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</si>
  <si>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</si>
  <si>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</si>
  <si>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</si>
  <si>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</si>
  <si>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</si>
  <si>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</si>
  <si>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</si>
  <si>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</si>
  <si>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</si>
  <si>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</si>
  <si>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</si>
  <si>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</si>
  <si>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</si>
  <si>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</si>
  <si>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</si>
  <si>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</si>
  <si>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</si>
  <si>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</si>
  <si>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</si>
  <si>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</si>
  <si>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</si>
  <si>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</si>
  <si>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</si>
  <si>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</si>
  <si>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</si>
  <si>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</si>
  <si>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</si>
  <si>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</si>
  <si>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</si>
  <si>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</si>
  <si>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</si>
  <si>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</si>
  <si>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</si>
  <si>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</si>
  <si>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</si>
  <si>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</si>
  <si>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</si>
  <si>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</si>
  <si>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</si>
  <si>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</si>
  <si>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</si>
  <si>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</si>
  <si>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</si>
  <si>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</si>
  <si>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</si>
  <si>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</si>
  <si>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</si>
  <si>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</si>
  <si>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</si>
  <si>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</si>
  <si>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</si>
  <si>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</si>
  <si>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</si>
  <si>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</si>
  <si>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</si>
  <si>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</si>
  <si>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</si>
  <si>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</si>
  <si>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</si>
  <si>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</si>
  <si>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</si>
  <si>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</si>
  <si>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</si>
  <si>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</si>
  <si>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</si>
  <si>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</si>
  <si>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</si>
  <si>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</si>
  <si>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</si>
  <si>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</si>
  <si>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</si>
  <si>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</si>
  <si>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</si>
  <si>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</si>
  <si>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</si>
  <si>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</si>
  <si>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</si>
  <si>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</si>
  <si>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</si>
  <si>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</si>
  <si>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</si>
  <si>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</si>
  <si>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</si>
  <si>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</si>
  <si>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</si>
  <si>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</si>
  <si>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</si>
  <si>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</si>
  <si>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</si>
  <si>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</si>
  <si>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</si>
  <si>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</si>
  <si>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</si>
  <si>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</si>
  <si>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</si>
  <si>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</si>
  <si>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</si>
  <si>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</si>
  <si>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</si>
  <si>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</si>
  <si>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</si>
  <si>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</si>
  <si>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</si>
  <si>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</si>
  <si>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</si>
  <si>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</si>
  <si>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</si>
  <si>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</si>
  <si>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</si>
  <si>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</si>
  <si>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</si>
  <si>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</si>
  <si>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</si>
  <si>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</si>
  <si>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</si>
  <si>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</si>
  <si>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</si>
  <si>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</si>
  <si>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</si>
  <si>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</si>
  <si>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</si>
  <si>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</si>
  <si>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</si>
  <si>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</si>
  <si>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</si>
  <si>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</si>
  <si>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</si>
  <si>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</si>
  <si>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</si>
  <si>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</si>
  <si>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</si>
  <si>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</si>
  <si>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</si>
  <si>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</si>
  <si>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</si>
  <si>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</si>
  <si>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</si>
  <si>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</si>
  <si>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</si>
  <si>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</si>
  <si>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</si>
  <si>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</si>
  <si>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</si>
  <si>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</si>
  <si>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</si>
  <si>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</si>
  <si>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</si>
  <si>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</si>
  <si>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</si>
  <si>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</si>
  <si>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</si>
  <si>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</si>
  <si>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</si>
  <si>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</si>
  <si>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</si>
  <si>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</si>
  <si>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</si>
  <si>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</si>
  <si>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</si>
  <si>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</si>
  <si>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</si>
  <si>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</si>
  <si>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</si>
  <si>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</si>
  <si>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</si>
  <si>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</si>
  <si>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</si>
  <si>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</si>
  <si>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</si>
  <si>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</si>
  <si>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</si>
  <si>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</si>
  <si>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</si>
  <si>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</si>
  <si>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</si>
  <si>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</si>
  <si>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</si>
  <si>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</si>
  <si>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</si>
  <si>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</si>
  <si>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</si>
  <si>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</si>
  <si>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</si>
  <si>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</si>
  <si>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</si>
  <si>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</si>
  <si>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</si>
  <si>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</si>
  <si>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</si>
  <si>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</si>
  <si>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</si>
  <si>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</si>
  <si>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</si>
  <si>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</si>
  <si>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</si>
  <si>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</si>
  <si>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</si>
  <si>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</si>
  <si>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</si>
  <si>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</si>
  <si>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</si>
  <si>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</si>
  <si>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</si>
  <si>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</si>
  <si>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</si>
  <si>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</si>
  <si>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</si>
  <si>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</si>
  <si>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</si>
  <si>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</si>
  <si>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</si>
  <si>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</si>
  <si>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</si>
  <si>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</si>
  <si>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</si>
  <si>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</si>
  <si>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</si>
  <si>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</si>
  <si>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</si>
  <si>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</si>
  <si>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</si>
  <si>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</si>
  <si>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</si>
  <si>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</si>
  <si>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</si>
  <si>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</si>
  <si>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</si>
  <si>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</si>
  <si>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</si>
  <si>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</si>
  <si>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</si>
  <si>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</si>
  <si>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</si>
  <si>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</si>
  <si>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</si>
  <si>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</si>
  <si>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</si>
  <si>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</si>
  <si>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</si>
  <si>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</si>
  <si>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</si>
  <si>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</si>
  <si>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</si>
  <si>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</si>
  <si>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</si>
  <si>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</si>
  <si>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</si>
  <si>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</si>
  <si>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</si>
  <si>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</si>
  <si>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</si>
  <si>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</si>
  <si>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</si>
  <si>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</si>
  <si>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</si>
  <si>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</si>
  <si>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</si>
  <si>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</si>
  <si>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</si>
  <si>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</si>
  <si>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</si>
  <si>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</si>
  <si>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</si>
  <si>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</si>
  <si>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</si>
  <si>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</si>
  <si>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</si>
  <si>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</si>
  <si>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</si>
  <si>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</si>
  <si>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</si>
  <si>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</si>
  <si>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</si>
  <si>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</si>
  <si>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</si>
  <si>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</si>
  <si>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</si>
  <si>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</si>
  <si>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</si>
  <si>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</si>
  <si>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</si>
  <si>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</si>
  <si>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</si>
  <si>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</si>
  <si>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</si>
  <si>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</si>
  <si>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</si>
  <si>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</si>
  <si>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</si>
  <si>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</si>
  <si>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</si>
  <si>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</si>
  <si>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</si>
  <si>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</si>
  <si>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</si>
  <si>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</si>
  <si>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</si>
  <si>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</si>
  <si>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</si>
  <si>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</si>
  <si>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</si>
  <si>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</si>
  <si>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</si>
  <si>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</si>
  <si>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</si>
  <si>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</si>
  <si>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</si>
  <si>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</si>
  <si>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</si>
  <si>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</si>
  <si>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</si>
  <si>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</si>
  <si>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</si>
  <si>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</si>
  <si>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</si>
  <si>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</si>
  <si>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</si>
  <si>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</si>
  <si>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</si>
  <si>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</si>
  <si>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</si>
  <si>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</si>
  <si>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</si>
  <si>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</si>
  <si>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</si>
  <si>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</si>
  <si>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</si>
  <si>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</si>
  <si>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</si>
  <si>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</si>
  <si>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</si>
  <si>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</si>
  <si>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</si>
  <si>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</si>
  <si>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</si>
  <si>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</si>
  <si>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</si>
  <si>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</si>
  <si>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</si>
  <si>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</si>
  <si>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</si>
  <si>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</si>
  <si>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</si>
  <si>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</si>
  <si>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</si>
  <si>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</si>
  <si>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</si>
  <si>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</si>
  <si>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</si>
  <si>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</si>
  <si>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</si>
  <si>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</si>
  <si>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</si>
  <si>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</si>
  <si>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</si>
  <si>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</si>
  <si>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</si>
  <si>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</si>
  <si>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</si>
  <si>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</si>
  <si>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</si>
  <si>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</si>
  <si>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</si>
  <si>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</si>
  <si>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</si>
  <si>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</si>
  <si>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</si>
  <si>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</si>
  <si>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</si>
  <si>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</si>
  <si>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</si>
  <si>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</si>
  <si>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</si>
  <si>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</si>
  <si>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</si>
  <si>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</si>
  <si>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</si>
  <si>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</si>
  <si>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</si>
  <si>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</si>
  <si>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</si>
  <si>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</si>
  <si>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</si>
  <si>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</si>
  <si>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</si>
  <si>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</si>
  <si>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</si>
  <si>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</si>
  <si>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</si>
  <si>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</si>
  <si>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</si>
  <si>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</si>
  <si>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</si>
  <si>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</si>
  <si>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</si>
  <si>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</si>
  <si>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</si>
  <si>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</si>
  <si>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</si>
  <si>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</si>
  <si>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</si>
  <si>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</si>
  <si>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</si>
  <si>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</si>
  <si>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</si>
  <si>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</si>
  <si>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</si>
  <si>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</si>
  <si>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</si>
  <si>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</si>
  <si>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</si>
  <si>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</si>
  <si>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</si>
  <si>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</si>
  <si>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</si>
  <si>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</si>
  <si>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</si>
  <si>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</si>
  <si>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</si>
  <si>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</si>
  <si>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</si>
  <si>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</si>
  <si>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</si>
  <si>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</si>
  <si>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</si>
  <si>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</si>
  <si>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</si>
  <si>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</si>
  <si>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</si>
  <si>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</si>
  <si>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</si>
  <si>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</si>
  <si>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</si>
  <si>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</si>
  <si>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</si>
  <si>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</si>
  <si>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</si>
  <si>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</si>
  <si>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</si>
  <si>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</si>
  <si>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</si>
  <si>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</si>
  <si>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</si>
  <si>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</si>
  <si>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</si>
  <si>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</si>
  <si>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</si>
  <si>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</si>
  <si>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</si>
  <si>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</si>
  <si>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</si>
  <si>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</si>
  <si>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</si>
  <si>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</si>
  <si>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</si>
  <si>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</si>
  <si>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</si>
  <si>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</si>
  <si>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</si>
  <si>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</si>
  <si>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</si>
  <si>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</si>
  <si>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</si>
  <si>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</si>
  <si>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</si>
  <si>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</si>
  <si>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</si>
  <si>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</si>
  <si>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</si>
  <si>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</si>
  <si>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</si>
  <si>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</si>
  <si>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</si>
  <si>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</si>
  <si>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</si>
  <si>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</si>
  <si>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</si>
  <si>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</si>
  <si>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</si>
  <si>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</si>
  <si>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</si>
  <si>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</si>
  <si>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</si>
  <si>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</si>
  <si>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</si>
  <si>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</si>
  <si>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</si>
  <si>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</si>
  <si>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</si>
  <si>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</si>
  <si>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</si>
  <si>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</si>
  <si>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</si>
  <si>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</si>
  <si>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</si>
  <si>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</si>
  <si>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</si>
  <si>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</si>
  <si>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</si>
  <si>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</si>
  <si>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</si>
  <si>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</si>
  <si>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</si>
  <si>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</si>
  <si>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</si>
  <si>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</si>
  <si>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</si>
  <si>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</si>
  <si>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</si>
  <si>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</si>
  <si>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</si>
  <si>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</si>
  <si>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</si>
  <si>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</si>
  <si>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</si>
  <si>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</si>
  <si>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</si>
  <si>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</si>
  <si>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</si>
  <si>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</si>
  <si>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</si>
  <si>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</si>
  <si>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</si>
  <si>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</si>
  <si>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</si>
  <si>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</si>
  <si>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</si>
  <si>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</si>
  <si>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</si>
  <si>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</si>
  <si>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</si>
  <si>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</si>
  <si>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</si>
  <si>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</si>
  <si>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</si>
  <si>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</si>
  <si>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</si>
  <si>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</si>
  <si>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</si>
  <si>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</si>
  <si>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</si>
  <si>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</si>
  <si>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</si>
  <si>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</si>
  <si>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</si>
  <si>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</si>
  <si>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</si>
  <si>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</si>
  <si>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</si>
  <si>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</si>
  <si>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</si>
  <si>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</si>
  <si>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</si>
  <si>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</si>
  <si>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</si>
  <si>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</si>
  <si>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</si>
  <si>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</si>
  <si>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</si>
  <si>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</si>
  <si>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</si>
  <si>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</si>
  <si>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</si>
  <si>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</si>
  <si>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</si>
  <si>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</si>
  <si>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</si>
  <si>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</si>
  <si>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</si>
  <si>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</si>
  <si>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</si>
  <si>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</si>
  <si>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</si>
  <si>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</si>
  <si>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</si>
  <si>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</si>
  <si>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</si>
  <si>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</si>
  <si>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</si>
  <si>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</si>
  <si>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</si>
  <si>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</si>
  <si>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</si>
  <si>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</si>
  <si>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</si>
  <si>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</si>
  <si>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</si>
  <si>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</si>
  <si>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</si>
  <si>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</si>
  <si>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</si>
  <si>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</si>
  <si>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</si>
  <si>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</si>
  <si>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</si>
  <si>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</si>
  <si>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</si>
  <si>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</si>
  <si>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</si>
  <si>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</si>
  <si>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</si>
  <si>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</si>
  <si>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</si>
  <si>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</si>
  <si>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</si>
  <si>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</si>
  <si>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</si>
  <si>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</si>
  <si>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</si>
  <si>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</si>
  <si>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</si>
  <si>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</si>
  <si>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</si>
  <si>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</si>
  <si>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</si>
  <si>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</si>
  <si>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</si>
  <si>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</si>
  <si>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</si>
  <si>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</si>
  <si>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</si>
  <si>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</si>
  <si>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</si>
  <si>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</si>
  <si>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</si>
  <si>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</si>
  <si>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</si>
  <si>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</si>
  <si>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</si>
  <si>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</si>
  <si>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</si>
  <si>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</si>
  <si>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</si>
  <si>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</si>
  <si>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</si>
  <si>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</si>
  <si>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</si>
  <si>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</si>
  <si>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</si>
  <si>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</si>
  <si>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</si>
  <si>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</si>
  <si>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</si>
  <si>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</si>
  <si>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</si>
  <si>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</si>
  <si>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</si>
  <si>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</si>
  <si>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</si>
  <si>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</si>
  <si>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</si>
  <si>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</si>
  <si>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</si>
  <si>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</si>
  <si>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</si>
  <si>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</si>
  <si>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</si>
  <si>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</si>
  <si>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</si>
  <si>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</si>
  <si>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</si>
  <si>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</si>
  <si>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</si>
  <si>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</si>
  <si>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</si>
  <si>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</si>
  <si>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</si>
  <si>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</si>
  <si>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</si>
  <si>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</si>
  <si>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</si>
  <si>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</si>
  <si>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</si>
  <si>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</si>
  <si>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</si>
  <si>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</si>
  <si>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</si>
  <si>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</si>
  <si>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</si>
  <si>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</si>
  <si>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</si>
  <si>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</si>
  <si>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</si>
  <si>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</si>
  <si>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</si>
  <si>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</si>
  <si>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</si>
  <si>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</si>
  <si>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</si>
  <si>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</si>
  <si>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</si>
  <si>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</si>
  <si>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</si>
  <si>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</si>
  <si>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</si>
  <si>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</si>
  <si>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</si>
  <si>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</si>
  <si>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</si>
  <si>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</si>
  <si>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</si>
  <si>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</si>
  <si>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</si>
  <si>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</si>
  <si>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</si>
  <si>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</si>
  <si>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</si>
  <si>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</si>
  <si>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</si>
  <si>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</si>
  <si>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</si>
  <si>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</si>
  <si>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</si>
  <si>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</si>
  <si>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</si>
  <si>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</si>
  <si>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</si>
  <si>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</si>
  <si>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</si>
  <si>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</si>
  <si>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</si>
  <si>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</si>
  <si>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</si>
  <si>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</si>
  <si>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</si>
  <si>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</si>
  <si>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</si>
  <si>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</si>
  <si>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</si>
  <si>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</si>
  <si>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</si>
  <si>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</si>
  <si>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</si>
  <si>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</si>
  <si>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</si>
  <si>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</si>
  <si>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</si>
  <si>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</si>
  <si>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</si>
  <si>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</si>
  <si>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</si>
  <si>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</si>
  <si>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</si>
  <si>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</si>
  <si>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</si>
  <si>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</si>
  <si>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</si>
  <si>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</si>
  <si>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</si>
  <si>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</si>
  <si>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</si>
  <si>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</si>
  <si>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</si>
  <si>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</si>
  <si>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</si>
  <si>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</si>
  <si>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</si>
  <si>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</si>
  <si>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</si>
  <si>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</si>
  <si>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</si>
  <si>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</si>
  <si>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</si>
  <si>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</si>
  <si>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</si>
  <si>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</si>
  <si>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</si>
  <si>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</si>
  <si>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</si>
  <si>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</si>
  <si>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</si>
  <si>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</si>
  <si>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</si>
  <si>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</si>
  <si>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</si>
  <si>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</si>
  <si>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</si>
  <si>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</si>
  <si>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</si>
  <si>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</si>
  <si>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</si>
  <si>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</si>
  <si>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</si>
  <si>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</si>
  <si>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</si>
  <si>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</si>
  <si>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</si>
  <si>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</si>
  <si>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</si>
  <si>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</si>
  <si>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</si>
  <si>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</si>
  <si>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</si>
  <si>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</si>
  <si>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</si>
  <si>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</si>
  <si>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</si>
  <si>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</si>
  <si>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</si>
  <si>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</si>
  <si>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</si>
  <si>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</si>
  <si>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</si>
  <si>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</si>
  <si>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</si>
  <si>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</si>
  <si>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</si>
  <si>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</si>
  <si>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</si>
  <si>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</si>
  <si>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</si>
  <si>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</si>
  <si>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</si>
  <si>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</si>
  <si>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</si>
  <si>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</si>
  <si>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</si>
  <si>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</si>
  <si>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</si>
  <si>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</si>
  <si>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</si>
  <si>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</si>
  <si>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</si>
  <si>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</si>
  <si>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</si>
  <si>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</si>
  <si>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</si>
  <si>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</si>
  <si>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</si>
  <si>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</si>
  <si>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</si>
  <si>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</si>
  <si>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</si>
  <si>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</si>
  <si>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</si>
  <si>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</si>
  <si>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</si>
  <si>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</si>
  <si>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</si>
  <si>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</si>
  <si>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</si>
  <si>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</si>
  <si>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</si>
  <si>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</si>
  <si>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</si>
  <si>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</si>
  <si>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</si>
  <si>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</si>
  <si>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</si>
  <si>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</si>
  <si>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</si>
  <si>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</si>
  <si>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</si>
  <si>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</si>
  <si>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</si>
  <si>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</si>
  <si>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</si>
  <si>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</si>
  <si>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</si>
  <si>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</si>
  <si>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</si>
  <si>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</si>
  <si>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</si>
  <si>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</si>
  <si>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</si>
  <si>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</si>
  <si>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</si>
  <si>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</si>
  <si>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</si>
  <si>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</si>
  <si>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</si>
  <si>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</si>
  <si>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</si>
  <si>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</si>
  <si>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</si>
  <si>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</si>
  <si>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</si>
  <si>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</si>
  <si>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</si>
  <si>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</si>
  <si>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</si>
  <si>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</si>
  <si>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</si>
  <si>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</si>
  <si>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</si>
  <si>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</si>
  <si>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</si>
  <si>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</si>
  <si>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</si>
  <si>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</si>
  <si>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</si>
  <si>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</si>
  <si>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</si>
  <si>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</si>
  <si>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</si>
  <si>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</si>
  <si>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</si>
  <si>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</si>
  <si>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</si>
  <si>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</si>
  <si>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</si>
  <si>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</si>
  <si>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</si>
  <si>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</si>
  <si>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</si>
  <si>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</si>
  <si>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</si>
  <si>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</si>
  <si>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</si>
  <si>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</si>
  <si>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</si>
  <si>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</si>
  <si>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</si>
  <si>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</si>
  <si>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</si>
  <si>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</si>
  <si>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</si>
  <si>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</si>
  <si>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</si>
  <si>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</si>
  <si>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</si>
  <si>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</si>
  <si>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</si>
  <si>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</si>
  <si>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</si>
  <si>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</si>
  <si>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</si>
  <si>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</si>
  <si>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</si>
  <si>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</si>
  <si>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</si>
  <si>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</si>
  <si>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</si>
  <si>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</si>
  <si>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</si>
  <si>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</si>
  <si>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</si>
  <si>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</si>
  <si>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</si>
  <si>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</si>
  <si>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</si>
  <si>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</si>
  <si>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</si>
  <si>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</si>
  <si>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</si>
  <si>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</si>
  <si>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</si>
  <si>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</si>
  <si>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</si>
  <si>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</si>
  <si>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</si>
  <si>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</si>
  <si>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</si>
  <si>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</si>
  <si>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</si>
  <si>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</si>
  <si>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</si>
  <si>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</si>
  <si>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</si>
  <si>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</si>
  <si>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</si>
  <si>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</si>
  <si>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</si>
  <si>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</si>
  <si>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</si>
  <si>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</si>
  <si>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</si>
  <si>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</si>
  <si>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</si>
  <si>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</si>
  <si>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</si>
  <si>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</si>
  <si>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</si>
  <si>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</si>
  <si>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</si>
  <si>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</si>
  <si>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</si>
  <si>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</si>
  <si>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</si>
  <si>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</si>
  <si>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</si>
  <si>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</si>
  <si>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</si>
  <si>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</si>
  <si>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</si>
  <si>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</si>
  <si>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</si>
  <si>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</si>
  <si>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</si>
  <si>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</si>
  <si>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</si>
  <si>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</si>
  <si>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</si>
  <si>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</si>
  <si>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</si>
  <si>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</si>
  <si>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</si>
  <si>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</si>
  <si>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</si>
  <si>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</si>
  <si>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</si>
  <si>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</si>
  <si>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</si>
  <si>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</si>
  <si>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</si>
  <si>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</si>
  <si>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</si>
  <si>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</si>
  <si>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</si>
  <si>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</si>
  <si>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</si>
  <si>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</si>
  <si>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</si>
  <si>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</si>
  <si>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</si>
  <si>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</si>
  <si>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</si>
  <si>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</si>
  <si>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</si>
  <si>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</si>
  <si>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</si>
  <si>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</si>
  <si>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</si>
  <si>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</si>
  <si>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</si>
  <si>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</si>
  <si>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</si>
  <si>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</si>
  <si>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</si>
  <si>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</si>
  <si>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</si>
  <si>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</si>
  <si>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</si>
  <si>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</si>
  <si>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</si>
  <si>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</si>
  <si>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</si>
  <si>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</si>
  <si>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</si>
  <si>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</si>
  <si>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</si>
  <si>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</si>
  <si>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</si>
  <si>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</si>
  <si>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</si>
  <si>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</si>
  <si>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</si>
  <si>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</si>
  <si>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</si>
  <si>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</si>
  <si>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</si>
  <si>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</si>
  <si>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</si>
  <si>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</si>
  <si>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</si>
  <si>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</si>
  <si>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</si>
  <si>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</si>
  <si>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</si>
  <si>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</si>
  <si>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</si>
  <si>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</si>
  <si>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</si>
  <si>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</si>
  <si>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</si>
  <si>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</si>
  <si>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</si>
  <si>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</si>
  <si>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</si>
  <si>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</si>
  <si>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</si>
  <si>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</si>
  <si>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</si>
  <si>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</si>
  <si>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</si>
  <si>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</si>
  <si>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</si>
  <si>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</si>
  <si>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</si>
  <si>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</si>
  <si>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</si>
  <si>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</si>
  <si>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</si>
  <si>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</si>
  <si>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</si>
  <si>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</si>
  <si>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</si>
  <si>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</si>
  <si>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</si>
  <si>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</si>
  <si>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</si>
  <si>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</si>
  <si>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</si>
  <si>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</si>
  <si>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</si>
  <si>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</si>
  <si>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</si>
  <si>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</si>
  <si>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</si>
  <si>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</si>
  <si>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</si>
  <si>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</si>
  <si>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</si>
  <si>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</si>
  <si>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</si>
  <si>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</si>
  <si>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</si>
  <si>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</si>
  <si>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</si>
  <si>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</si>
  <si>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</si>
  <si>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</si>
  <si>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</si>
  <si>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</si>
  <si>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</si>
  <si>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</si>
  <si>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</si>
  <si>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</si>
  <si>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</si>
  <si>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</si>
  <si>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</si>
  <si>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</si>
  <si>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</si>
  <si>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</si>
  <si>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</si>
  <si>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</si>
  <si>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</si>
  <si>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</si>
  <si>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</si>
  <si>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</si>
  <si>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</si>
  <si>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</si>
  <si>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</si>
  <si>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</si>
  <si>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</si>
  <si>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</si>
  <si>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</si>
  <si>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</si>
  <si>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</si>
  <si>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</si>
  <si>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</si>
  <si>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</si>
  <si>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</si>
  <si>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</si>
  <si>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</si>
  <si>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</si>
  <si>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</si>
  <si>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</si>
  <si>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</si>
  <si>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</si>
  <si>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</si>
  <si>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</si>
  <si>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</si>
  <si>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</si>
  <si>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</si>
  <si>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</si>
  <si>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</si>
  <si>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</si>
  <si>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</si>
  <si>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</si>
  <si>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</si>
  <si>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</si>
  <si>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</si>
  <si>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</si>
  <si>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</si>
  <si>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</si>
  <si>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</si>
  <si>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</si>
  <si>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</si>
  <si>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</si>
  <si>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</si>
  <si>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</si>
  <si>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</si>
  <si>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</si>
  <si>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</si>
  <si>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</si>
  <si>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</si>
  <si>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</si>
  <si>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</si>
  <si>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</si>
  <si>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</si>
  <si>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</si>
  <si>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</si>
  <si>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</si>
  <si>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</si>
  <si>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</si>
  <si>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</si>
  <si>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</si>
  <si>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</si>
  <si>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</si>
  <si>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</si>
  <si>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</si>
  <si>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</si>
  <si>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</si>
  <si>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</si>
  <si>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</si>
  <si>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</si>
  <si>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</si>
  <si>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</si>
  <si>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</si>
  <si>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</si>
  <si>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</si>
  <si>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</si>
  <si>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</si>
  <si>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</si>
  <si>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</si>
  <si>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</si>
  <si>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</si>
  <si>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</si>
  <si>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</si>
  <si>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</si>
  <si>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</si>
  <si>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</si>
  <si>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</si>
  <si>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</si>
  <si>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</si>
  <si>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</si>
  <si>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</si>
  <si>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</si>
  <si>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</si>
  <si>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</si>
  <si>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</si>
  <si>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</si>
  <si>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</si>
  <si>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</si>
  <si>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</si>
  <si>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</si>
  <si>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</si>
  <si>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</si>
  <si>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</si>
  <si>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</si>
  <si>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</si>
  <si>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</si>
  <si>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</si>
  <si>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</si>
  <si>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</si>
  <si>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</si>
  <si>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</si>
  <si>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</si>
  <si>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</si>
  <si>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</si>
  <si>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</si>
  <si>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</si>
  <si>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</si>
  <si>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</si>
  <si>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</si>
  <si>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</si>
  <si>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</si>
  <si>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</si>
  <si>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</si>
  <si>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</si>
  <si>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</si>
  <si>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</si>
  <si>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</si>
  <si>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</si>
  <si>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</si>
  <si>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</si>
  <si>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</si>
  <si>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</si>
  <si>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</si>
  <si>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</si>
  <si>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</si>
  <si>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</si>
  <si>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</si>
  <si>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</si>
  <si>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</si>
  <si>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</si>
  <si>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</si>
  <si>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</si>
  <si>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</si>
  <si>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</si>
  <si>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</si>
  <si>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</si>
  <si>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</si>
  <si>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</si>
  <si>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</si>
  <si>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</si>
  <si>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</si>
  <si>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</si>
  <si>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</si>
  <si>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</si>
  <si>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</si>
  <si>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</si>
  <si>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</si>
  <si>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</si>
  <si>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</si>
  <si>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</si>
  <si>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</si>
  <si>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</si>
  <si>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</si>
  <si>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</si>
  <si>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</si>
  <si>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</si>
  <si>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</si>
  <si>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</si>
  <si>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</si>
  <si>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</si>
  <si>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</si>
  <si>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</si>
  <si>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</si>
  <si>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</si>
  <si>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</si>
  <si>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</si>
  <si>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</si>
  <si>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</si>
  <si>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</si>
  <si>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</si>
  <si>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</si>
  <si>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</si>
  <si>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</si>
  <si>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</si>
  <si>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</si>
  <si>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</si>
  <si>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</si>
  <si>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</si>
  <si>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</si>
  <si>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</si>
  <si>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</si>
  <si>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</si>
  <si>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</si>
  <si>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</si>
  <si>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</si>
  <si>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</si>
  <si>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</si>
  <si>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</si>
  <si>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</si>
  <si>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</si>
  <si>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</si>
  <si>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</si>
  <si>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</si>
  <si>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</si>
  <si>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</si>
  <si>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</si>
  <si>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</si>
  <si>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</si>
  <si>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</si>
  <si>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</si>
  <si>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</si>
  <si>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</si>
  <si>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</si>
  <si>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</si>
  <si>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</si>
  <si>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</si>
  <si>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</si>
  <si>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</si>
  <si>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</si>
  <si>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</si>
  <si>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</si>
  <si>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</si>
  <si>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</si>
  <si>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</si>
  <si>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</si>
  <si>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</si>
  <si>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</si>
  <si>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</si>
  <si>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</si>
  <si>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</si>
  <si>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</si>
  <si>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</si>
  <si>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</si>
  <si>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</si>
  <si>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</si>
  <si>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</si>
  <si>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</si>
  <si>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</si>
  <si>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</si>
  <si>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</si>
  <si>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</si>
  <si>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</si>
  <si>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</si>
  <si>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</si>
  <si>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</si>
  <si>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</si>
  <si>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</si>
  <si>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</si>
  <si>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</si>
  <si>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</si>
  <si>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</si>
  <si>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</si>
  <si>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</si>
  <si>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</si>
  <si>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</si>
  <si>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</si>
  <si>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</si>
  <si>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</si>
  <si>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</si>
  <si>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</si>
  <si>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</si>
  <si>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</si>
  <si>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</si>
  <si>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</si>
  <si>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</si>
  <si>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</si>
  <si>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</si>
  <si>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</si>
  <si>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</si>
  <si>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</si>
  <si>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</si>
  <si>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</si>
  <si>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</si>
  <si>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</si>
  <si>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</si>
  <si>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</si>
  <si>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</si>
  <si>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</si>
  <si>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</si>
  <si>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</si>
  <si>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</si>
  <si>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</si>
  <si>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</si>
  <si>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</si>
  <si>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</si>
  <si>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</si>
  <si>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</si>
  <si>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</si>
  <si>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</si>
  <si>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</si>
  <si>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</si>
  <si>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</si>
  <si>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</si>
  <si>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</si>
  <si>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</si>
  <si>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</si>
  <si>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</si>
  <si>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</si>
  <si>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</si>
  <si>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</si>
  <si>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</si>
  <si>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</si>
  <si>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</si>
  <si>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</si>
  <si>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</si>
  <si>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</si>
  <si>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</si>
  <si>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</si>
  <si>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</si>
  <si>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</si>
  <si>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</si>
  <si>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</si>
  <si>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</si>
  <si>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</si>
  <si>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</si>
  <si>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</si>
  <si>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</si>
  <si>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</si>
  <si>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</si>
  <si>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</si>
  <si>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</si>
  <si>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</si>
  <si>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</si>
  <si>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</si>
  <si>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</si>
  <si>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</si>
  <si>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</si>
  <si>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</si>
  <si>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</si>
  <si>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</si>
  <si>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</si>
  <si>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</si>
  <si>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</si>
  <si>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</si>
  <si>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</si>
  <si>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</si>
  <si>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</si>
  <si>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</si>
  <si>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</si>
  <si>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</si>
  <si>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</si>
  <si>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</si>
  <si>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</si>
  <si>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</si>
  <si>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</si>
  <si>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</si>
  <si>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</si>
  <si>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</si>
  <si>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</si>
  <si>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</si>
  <si>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</si>
  <si>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</si>
  <si>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</si>
  <si>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</si>
  <si>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</si>
  <si>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</si>
  <si>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</si>
  <si>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</si>
  <si>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</si>
  <si>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</si>
  <si>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</si>
  <si>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</si>
  <si>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</si>
  <si>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</si>
  <si>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</si>
  <si>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</si>
  <si>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</si>
  <si>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</si>
  <si>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</si>
  <si>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</si>
  <si>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</si>
  <si>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</si>
  <si>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</si>
  <si>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</si>
  <si>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</si>
  <si>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</si>
  <si>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</si>
  <si>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</si>
  <si>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</si>
  <si>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</si>
  <si>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</si>
  <si>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</si>
  <si>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</si>
  <si>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</si>
  <si>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</si>
  <si>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</si>
  <si>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</si>
  <si>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</si>
  <si>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</si>
  <si>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</si>
  <si>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</si>
  <si>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</si>
  <si>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</si>
  <si>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</si>
  <si>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</si>
  <si>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</si>
  <si>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</si>
  <si>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</si>
  <si>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</si>
  <si>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</si>
  <si>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</si>
  <si>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</si>
  <si>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</si>
  <si>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</si>
  <si>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</si>
  <si>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</si>
  <si>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</si>
  <si>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</si>
  <si>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</si>
  <si>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</si>
  <si>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</si>
  <si>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</si>
  <si>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</si>
  <si>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</si>
  <si>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</si>
  <si>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</si>
  <si>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</si>
  <si>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</si>
  <si>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</si>
  <si>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</si>
  <si>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</si>
  <si>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</si>
  <si>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</si>
  <si>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</si>
  <si>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</si>
  <si>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</si>
  <si>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</si>
  <si>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</si>
  <si>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</si>
  <si>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</si>
  <si>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</si>
  <si>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</si>
  <si>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</si>
  <si>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</si>
  <si>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</si>
  <si>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</si>
  <si>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</si>
  <si>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</si>
  <si>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</si>
  <si>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</si>
  <si>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</si>
  <si>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</si>
  <si>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</si>
  <si>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</si>
  <si>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</si>
  <si>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</si>
  <si>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</si>
  <si>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</si>
  <si>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</si>
  <si>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</si>
  <si>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</si>
  <si>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</si>
  <si>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</si>
  <si>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</si>
  <si>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</si>
  <si>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</si>
  <si>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</si>
  <si>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</si>
  <si>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</si>
  <si>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</si>
  <si>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</si>
  <si>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</si>
  <si>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</si>
  <si>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</si>
  <si>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</si>
  <si>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</si>
  <si>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</si>
  <si>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</si>
  <si>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</si>
  <si>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</si>
  <si>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</si>
  <si>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</si>
  <si>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</si>
  <si>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</si>
  <si>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</si>
  <si>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</si>
  <si>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</si>
  <si>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</si>
  <si>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</si>
  <si>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</si>
  <si>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</si>
  <si>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</si>
  <si>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</si>
  <si>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</si>
  <si>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</si>
  <si>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</si>
  <si>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</si>
  <si>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</si>
  <si>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</si>
  <si>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</si>
  <si>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</si>
  <si>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</si>
  <si>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</si>
  <si>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</si>
  <si>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</si>
  <si>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</si>
  <si>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</si>
  <si>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</si>
  <si>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</si>
  <si>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</si>
  <si>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</si>
  <si>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</si>
  <si>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</si>
  <si>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</si>
  <si>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</si>
  <si>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</si>
  <si>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</si>
  <si>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</si>
  <si>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</si>
  <si>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</si>
  <si>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</si>
  <si>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</si>
  <si>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</si>
  <si>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</si>
  <si>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</si>
  <si>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</si>
  <si>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</si>
  <si>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</si>
  <si>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</si>
  <si>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</si>
  <si>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</si>
  <si>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</si>
  <si>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</si>
  <si>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</si>
  <si>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</si>
  <si>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</si>
  <si>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</si>
  <si>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</si>
  <si>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</si>
  <si>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</si>
  <si>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</si>
  <si>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</si>
  <si>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</si>
  <si>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</si>
  <si>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</si>
  <si>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</si>
  <si>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</si>
  <si>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</si>
  <si>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</si>
  <si>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</si>
  <si>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</si>
  <si>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</si>
  <si>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</si>
  <si>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</si>
  <si>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</si>
  <si>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</si>
  <si>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</si>
  <si>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</si>
  <si>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</si>
  <si>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</si>
  <si>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</si>
  <si>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</si>
  <si>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</si>
  <si>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</si>
  <si>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</si>
  <si>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</si>
  <si>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</si>
  <si>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</si>
  <si>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</si>
  <si>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</si>
  <si>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</si>
  <si>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</si>
  <si>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</si>
  <si>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</si>
  <si>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</si>
  <si>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</si>
  <si>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</si>
  <si>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</si>
  <si>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</si>
  <si>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</si>
  <si>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</si>
  <si>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</si>
  <si>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</si>
  <si>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</si>
  <si>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</si>
  <si>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</si>
  <si>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</si>
  <si>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</si>
  <si>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</si>
  <si>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</si>
  <si>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</si>
  <si>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</si>
  <si>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</si>
  <si>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</si>
  <si>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</si>
  <si>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</si>
  <si>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</si>
  <si>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</si>
  <si>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</si>
  <si>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</si>
  <si>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</si>
  <si>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</si>
  <si>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</si>
  <si>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</si>
  <si>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</si>
  <si>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</si>
  <si>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</si>
  <si>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</si>
  <si>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</si>
  <si>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</si>
  <si>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</si>
  <si>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</si>
  <si>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</si>
  <si>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</si>
  <si>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</si>
  <si>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</si>
  <si>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</si>
  <si>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</si>
  <si>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</si>
  <si>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</si>
  <si>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</si>
  <si>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</si>
  <si>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</si>
  <si>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</si>
  <si>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</si>
  <si>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</si>
  <si>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</si>
  <si>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</si>
  <si>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</si>
  <si>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</si>
  <si>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</si>
  <si>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</si>
  <si>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</si>
  <si>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</si>
  <si>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</si>
  <si>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</si>
  <si>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</si>
  <si>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</si>
  <si>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</si>
  <si>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</si>
  <si>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</si>
  <si>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</si>
  <si>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</si>
  <si>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</si>
  <si>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</si>
  <si>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</si>
  <si>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</si>
  <si>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</si>
  <si>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</si>
  <si>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</si>
  <si>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</si>
  <si>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</si>
  <si>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</si>
  <si>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</si>
  <si>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</si>
  <si>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</si>
  <si>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</si>
  <si>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</si>
  <si>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</si>
  <si>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</si>
  <si>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</si>
  <si>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</si>
  <si>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</si>
  <si>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</si>
  <si>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</si>
  <si>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</si>
  <si>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</si>
  <si>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</si>
  <si>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</si>
  <si>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</si>
  <si>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</si>
  <si>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</si>
  <si>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</si>
  <si>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</si>
  <si>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</si>
  <si>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</si>
  <si>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</si>
  <si>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</si>
  <si>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</si>
  <si>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</si>
  <si>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</si>
  <si>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</si>
  <si>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</si>
  <si>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</si>
  <si>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</si>
  <si>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</si>
  <si>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</si>
  <si>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</si>
  <si>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</si>
  <si>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</si>
  <si>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</si>
  <si>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</si>
  <si>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</si>
  <si>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</si>
  <si>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</si>
  <si>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</si>
  <si>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</si>
  <si>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</si>
  <si>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</si>
  <si>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</si>
  <si>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</si>
  <si>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</si>
  <si>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</si>
  <si>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</si>
  <si>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</si>
  <si>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</si>
  <si>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</si>
  <si>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</si>
  <si>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</si>
  <si>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</si>
  <si>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</si>
  <si>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</si>
  <si>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</si>
  <si>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</si>
  <si>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</si>
  <si>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</si>
  <si>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</si>
  <si>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</si>
  <si>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</si>
  <si>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</si>
  <si>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</si>
  <si>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</si>
  <si>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</si>
  <si>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</si>
  <si>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</si>
  <si>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</si>
  <si>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</si>
  <si>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</si>
  <si>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</si>
  <si>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</si>
  <si>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</si>
  <si>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</si>
  <si>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</si>
  <si>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</si>
  <si>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</si>
  <si>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</si>
  <si>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</si>
  <si>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</si>
  <si>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</si>
  <si>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</si>
  <si>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</si>
  <si>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</si>
  <si>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</si>
  <si>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</si>
  <si>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</si>
  <si>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</si>
  <si>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</si>
  <si>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</si>
  <si>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</si>
  <si>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</si>
  <si>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</si>
  <si>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</si>
  <si>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</si>
  <si>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</si>
  <si>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</si>
  <si>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</si>
  <si>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</si>
  <si>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</si>
  <si>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</si>
  <si>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</si>
  <si>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</si>
  <si>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</si>
  <si>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</si>
  <si>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</si>
  <si>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</si>
  <si>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</si>
  <si>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</si>
  <si>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</si>
  <si>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</si>
  <si>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</si>
  <si>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</si>
  <si>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</si>
  <si>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</si>
  <si>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</si>
  <si>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</si>
  <si>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</si>
  <si>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</si>
  <si>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</si>
  <si>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</si>
  <si>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</si>
  <si>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</si>
  <si>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</si>
  <si>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</si>
  <si>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</si>
  <si>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</si>
  <si>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</si>
  <si>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</si>
  <si>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</si>
  <si>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</si>
  <si>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</si>
  <si>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</si>
  <si>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</si>
  <si>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</si>
  <si>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</si>
  <si>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</si>
  <si>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</si>
  <si>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</si>
  <si>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</si>
  <si>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</si>
  <si>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</si>
  <si>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</si>
  <si>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</si>
  <si>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</si>
  <si>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</si>
  <si>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</si>
  <si>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</si>
  <si>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</si>
  <si>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</si>
  <si>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</si>
  <si>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</si>
  <si>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</si>
  <si>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</si>
  <si>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</si>
  <si>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</si>
  <si>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</si>
  <si>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</si>
  <si>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</si>
  <si>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</si>
  <si>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</si>
  <si>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</si>
  <si>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</si>
  <si>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</si>
  <si>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</si>
  <si>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</si>
  <si>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</si>
  <si>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</si>
  <si>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</si>
  <si>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</si>
  <si>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</si>
  <si>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</si>
  <si>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</si>
  <si>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</si>
  <si>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</si>
  <si>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</si>
  <si>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</si>
  <si>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</si>
  <si>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</si>
  <si>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</si>
  <si>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</si>
  <si>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</si>
  <si>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</si>
  <si>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</si>
  <si>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</si>
  <si>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</si>
  <si>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</si>
  <si>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</si>
  <si>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</si>
  <si>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</si>
  <si>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</si>
  <si>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</si>
  <si>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</si>
  <si>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</si>
  <si>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</si>
  <si>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</si>
  <si>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</si>
  <si>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</si>
  <si>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</si>
  <si>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</si>
  <si>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</si>
  <si>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</si>
  <si>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</si>
  <si>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</si>
  <si>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</si>
  <si>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</si>
  <si>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</si>
  <si>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</si>
  <si>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</si>
  <si>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</si>
  <si>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</si>
  <si>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</si>
  <si>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</si>
  <si>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</si>
  <si>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</si>
  <si>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</si>
  <si>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</si>
  <si>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</si>
  <si>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</si>
  <si>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</si>
  <si>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</si>
  <si>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</si>
  <si>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</si>
  <si>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</si>
  <si>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</si>
  <si>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</si>
  <si>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</si>
  <si>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</si>
  <si>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</si>
  <si>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</si>
  <si>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</si>
  <si>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</si>
  <si>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</si>
  <si>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</si>
  <si>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</si>
  <si>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</si>
  <si>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</si>
  <si>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</si>
  <si>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</si>
  <si>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</si>
  <si>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</si>
  <si>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</si>
  <si>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</si>
  <si>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</si>
  <si>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</si>
  <si>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</si>
  <si>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</si>
  <si>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</si>
  <si>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</si>
  <si>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</si>
  <si>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</si>
  <si>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</si>
  <si>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</si>
  <si>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</si>
  <si>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</si>
  <si>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</si>
  <si>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</si>
  <si>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</si>
  <si>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</si>
  <si>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</si>
  <si>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</si>
  <si>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</si>
  <si>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</si>
  <si>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</si>
  <si>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</si>
  <si>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</si>
  <si>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</si>
  <si>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</si>
  <si>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</si>
  <si>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</si>
  <si>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</si>
  <si>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</si>
  <si>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</si>
  <si>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</si>
  <si>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</si>
  <si>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</si>
  <si>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</si>
  <si>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</si>
  <si>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</si>
  <si>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</si>
  <si>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</si>
  <si>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</si>
  <si>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</si>
  <si>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</si>
  <si>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</si>
  <si>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</si>
  <si>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</si>
  <si>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</si>
  <si>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</si>
  <si>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</si>
  <si>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</si>
  <si>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</si>
  <si>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</si>
  <si>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</si>
  <si>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</si>
  <si>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</si>
  <si>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</si>
  <si>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</si>
  <si>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</si>
  <si>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</si>
  <si>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</si>
  <si>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</si>
  <si>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</si>
  <si>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</si>
  <si>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</si>
  <si>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</si>
  <si>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</si>
  <si>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</si>
  <si>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</si>
  <si>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</si>
  <si>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</si>
  <si>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</si>
  <si>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</si>
  <si>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</si>
  <si>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</si>
  <si>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</si>
  <si>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</si>
  <si>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</si>
  <si>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</si>
  <si>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</si>
  <si>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</si>
  <si>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</si>
  <si>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</si>
  <si>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</si>
  <si>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</si>
  <si>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</si>
  <si>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</si>
  <si>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</si>
  <si>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</si>
  <si>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</si>
  <si>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</si>
  <si>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</si>
  <si>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</si>
  <si>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</si>
  <si>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</si>
  <si>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</si>
  <si>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</si>
  <si>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</si>
  <si>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</si>
  <si>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</si>
  <si>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</si>
  <si>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</si>
  <si>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</si>
  <si>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</si>
  <si>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</si>
  <si>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</si>
  <si>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</si>
  <si>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</si>
  <si>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</si>
  <si>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</si>
  <si>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</si>
  <si>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</si>
  <si>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</si>
  <si>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</si>
  <si>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</si>
  <si>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</si>
  <si>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</si>
  <si>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</si>
  <si>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</si>
  <si>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</si>
  <si>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</si>
  <si>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</si>
  <si>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</si>
  <si>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</si>
  <si>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</si>
  <si>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</si>
  <si>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</si>
  <si>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</si>
  <si>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</si>
  <si>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</si>
  <si>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</si>
  <si>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</si>
  <si>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</si>
  <si>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</si>
  <si>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</si>
  <si>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</si>
  <si>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</si>
  <si>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</si>
  <si>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</si>
  <si>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</si>
  <si>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</si>
  <si>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</si>
  <si>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</si>
  <si>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</si>
  <si>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</si>
  <si>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</si>
  <si>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</si>
  <si>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</si>
  <si>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</si>
  <si>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</si>
  <si>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</si>
  <si>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</si>
  <si>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</si>
  <si>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</si>
  <si>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</si>
  <si>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</si>
  <si>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</si>
  <si>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</si>
  <si>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</si>
  <si>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</si>
  <si>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</si>
  <si>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</si>
  <si>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</si>
  <si>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</si>
  <si>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</si>
  <si>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</si>
  <si>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</si>
  <si>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</si>
  <si>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</si>
  <si>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</si>
  <si>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</si>
  <si>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</si>
  <si>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</si>
  <si>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</si>
  <si>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</si>
  <si>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</si>
  <si>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</si>
  <si>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</si>
  <si>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</si>
  <si>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</si>
  <si>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</si>
  <si>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</si>
  <si>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</si>
  <si>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</si>
  <si>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</si>
  <si>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</si>
  <si>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</si>
  <si>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</si>
  <si>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</si>
  <si>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</si>
  <si>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</si>
  <si>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</si>
  <si>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</si>
  <si>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</si>
  <si>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</si>
  <si>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</si>
  <si>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</si>
  <si>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</si>
  <si>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</si>
  <si>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</si>
  <si>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</si>
  <si>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</si>
  <si>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</si>
  <si>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</si>
  <si>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</si>
  <si>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</si>
  <si>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</si>
  <si>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</si>
  <si>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</si>
  <si>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</si>
  <si>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</si>
  <si>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</si>
  <si>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</si>
  <si>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</si>
  <si>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</si>
  <si>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</si>
  <si>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</si>
  <si>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</si>
  <si>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</si>
  <si>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</si>
  <si>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</si>
  <si>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</si>
  <si>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</si>
  <si>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</si>
  <si>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</si>
  <si>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</si>
  <si>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</si>
  <si>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</si>
  <si>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</si>
  <si>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</si>
  <si>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</si>
  <si>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</si>
  <si>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</si>
  <si>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</si>
  <si>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</si>
  <si>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</si>
  <si>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</si>
  <si>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</si>
  <si>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</si>
  <si>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</si>
  <si>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</si>
  <si>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</si>
  <si>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</si>
  <si>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</si>
  <si>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</si>
  <si>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</si>
  <si>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</si>
  <si>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</si>
  <si>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</si>
  <si>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</si>
  <si>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</si>
  <si>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</si>
  <si>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</si>
  <si>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</si>
  <si>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</si>
  <si>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</si>
  <si>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</si>
  <si>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</si>
  <si>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</si>
  <si>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</si>
  <si>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</si>
  <si>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</si>
  <si>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</si>
  <si>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</si>
  <si>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</si>
  <si>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</si>
  <si>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</si>
  <si>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</si>
  <si>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</si>
  <si>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</si>
  <si>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</si>
  <si>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</si>
  <si>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</si>
  <si>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</si>
  <si>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</si>
  <si>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</si>
  <si>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</si>
  <si>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</si>
  <si>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</si>
  <si>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</si>
  <si>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</si>
  <si>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</si>
  <si>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</si>
  <si>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</si>
  <si>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</si>
  <si>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</si>
  <si>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</si>
  <si>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</si>
  <si>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</si>
  <si>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</si>
  <si>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</si>
  <si>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</si>
  <si>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</si>
  <si>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</si>
  <si>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</si>
  <si>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</si>
  <si>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</si>
  <si>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</si>
  <si>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</si>
  <si>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</si>
  <si>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</si>
  <si>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</si>
  <si>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</si>
  <si>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</si>
  <si>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</si>
  <si>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</si>
  <si>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</si>
  <si>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</si>
  <si>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</si>
  <si>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</si>
  <si>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</si>
  <si>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</si>
  <si>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</si>
  <si>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</si>
  <si>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</si>
  <si>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</si>
  <si>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</si>
  <si>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</si>
  <si>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</si>
  <si>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</si>
  <si>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</si>
  <si>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</si>
  <si>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</si>
  <si>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</si>
  <si>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</si>
  <si>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</si>
  <si>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</si>
  <si>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</si>
  <si>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</si>
  <si>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</si>
  <si>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</si>
  <si>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</si>
  <si>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</si>
  <si>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</si>
  <si>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</si>
  <si>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</si>
  <si>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</si>
  <si>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</si>
  <si>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</si>
  <si>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</si>
  <si>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</si>
  <si>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</si>
  <si>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</si>
  <si>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</si>
  <si>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</si>
  <si>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</si>
  <si>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</si>
  <si>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</si>
  <si>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</si>
  <si>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</si>
  <si>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</si>
  <si>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</si>
  <si>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</si>
  <si>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</si>
  <si>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</si>
  <si>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</si>
  <si>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</si>
  <si>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</si>
  <si>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</si>
  <si>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</si>
  <si>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</si>
  <si>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</si>
  <si>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</si>
  <si>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</si>
  <si>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</si>
  <si>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</si>
  <si>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</si>
  <si>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</si>
  <si>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</si>
  <si>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</si>
  <si>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</si>
  <si>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</si>
  <si>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</si>
  <si>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</si>
  <si>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</si>
  <si>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</si>
  <si>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</si>
  <si>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</si>
  <si>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</si>
  <si>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</si>
  <si>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</si>
  <si>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</si>
  <si>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</si>
  <si>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</si>
  <si>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</si>
  <si>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</si>
  <si>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</si>
  <si>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</si>
  <si>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</si>
  <si>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</si>
  <si>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</si>
  <si>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</si>
  <si>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</si>
  <si>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</si>
  <si>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</si>
  <si>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</si>
  <si>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</si>
  <si>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</si>
  <si>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</si>
  <si>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</si>
  <si>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</si>
  <si>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</si>
  <si>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</si>
  <si>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</si>
  <si>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</si>
  <si>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</si>
  <si>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</si>
  <si>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</si>
  <si>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</si>
  <si>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</si>
  <si>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</si>
  <si>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</si>
  <si>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</si>
  <si>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</si>
  <si>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</si>
  <si>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</si>
  <si>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</si>
  <si>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</si>
  <si>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</si>
  <si>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</si>
  <si>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</si>
  <si>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</si>
  <si>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</si>
  <si>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</si>
  <si>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</si>
  <si>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</si>
  <si>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</si>
  <si>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</si>
  <si>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</si>
  <si>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</si>
  <si>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</si>
  <si>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</si>
  <si>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</si>
  <si>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</si>
  <si>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</si>
  <si>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</si>
  <si>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</si>
  <si>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</si>
  <si>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</si>
  <si>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</si>
  <si>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</si>
  <si>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</si>
  <si>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</si>
  <si>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</si>
  <si>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</si>
  <si>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</si>
  <si>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</si>
  <si>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</si>
  <si>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</si>
  <si>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</si>
  <si>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</si>
  <si>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</si>
  <si>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</si>
  <si>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</si>
  <si>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</si>
  <si>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</si>
  <si>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</si>
  <si>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</si>
  <si>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</si>
  <si>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</si>
  <si>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</si>
  <si>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</si>
  <si>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</si>
  <si>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</si>
  <si>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</si>
  <si>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</si>
  <si>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</si>
  <si>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</si>
  <si>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</si>
  <si>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</si>
  <si>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</si>
  <si>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</si>
  <si>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</si>
  <si>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</si>
  <si>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</si>
  <si>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</si>
  <si>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</si>
  <si>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</si>
  <si>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</si>
  <si>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</si>
  <si>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</si>
  <si>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</si>
  <si>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</si>
  <si>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</si>
  <si>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</si>
  <si>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</si>
  <si>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</si>
  <si>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</si>
  <si>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</si>
  <si>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</si>
  <si>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</si>
  <si>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</si>
  <si>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</si>
  <si>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</si>
  <si>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</si>
  <si>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</si>
  <si>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</si>
  <si>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</si>
  <si>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</si>
  <si>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</si>
  <si>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</si>
  <si>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</si>
  <si>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</si>
  <si>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</si>
  <si>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</si>
  <si>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</si>
  <si>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</si>
  <si>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</si>
  <si>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</si>
  <si>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</si>
  <si>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</si>
  <si>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</si>
  <si>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</si>
  <si>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</si>
  <si>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</si>
  <si>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</si>
  <si>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</si>
  <si>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</si>
  <si>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</si>
  <si>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</si>
  <si>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</si>
  <si>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</si>
  <si>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</si>
  <si>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</si>
  <si>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</si>
  <si>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</si>
  <si>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</si>
  <si>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</si>
  <si>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</si>
  <si>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</si>
  <si>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</si>
  <si>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</si>
  <si>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</si>
  <si>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</si>
  <si>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</si>
  <si>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</si>
  <si>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</si>
  <si>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</si>
  <si>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</si>
  <si>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</si>
  <si>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</si>
  <si>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</si>
  <si>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</si>
  <si>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</si>
  <si>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</si>
  <si>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</si>
  <si>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</si>
  <si>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</si>
  <si>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</si>
  <si>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</si>
  <si>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</si>
  <si>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</si>
  <si>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</si>
  <si>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</si>
  <si>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</si>
  <si>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</si>
  <si>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</si>
  <si>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</si>
  <si>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</si>
  <si>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</si>
  <si>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</si>
  <si>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</si>
  <si>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</si>
  <si>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</si>
  <si>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</si>
  <si>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</si>
  <si>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</si>
  <si>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</si>
  <si>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</si>
  <si>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</si>
  <si>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</si>
  <si>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</si>
  <si>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</si>
  <si>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</si>
  <si>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</si>
  <si>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</si>
  <si>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</si>
  <si>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</si>
  <si>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</si>
  <si>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</si>
  <si>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</si>
  <si>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</si>
  <si>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</si>
  <si>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</si>
  <si>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</si>
  <si>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</si>
  <si>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</si>
  <si>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</si>
  <si>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</si>
  <si>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</si>
  <si>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</si>
  <si>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</si>
  <si>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</si>
  <si>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</si>
  <si>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</si>
  <si>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</si>
  <si>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</si>
  <si>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</si>
  <si>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</si>
  <si>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</si>
  <si>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</si>
  <si>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</si>
  <si>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</si>
  <si>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</si>
  <si>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</si>
  <si>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</si>
  <si>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</si>
  <si>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</si>
  <si>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</si>
  <si>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</si>
  <si>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</si>
  <si>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</si>
  <si>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</si>
  <si>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</si>
  <si>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</si>
  <si>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</si>
  <si>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</si>
  <si>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</si>
  <si>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</si>
  <si>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</si>
  <si>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</si>
  <si>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</si>
  <si>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</si>
  <si>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</si>
  <si>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</si>
  <si>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</si>
  <si>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</si>
  <si>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</si>
  <si>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</si>
  <si>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</si>
  <si>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</si>
  <si>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</si>
  <si>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</si>
  <si>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</si>
  <si>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</si>
  <si>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</si>
  <si>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</si>
  <si>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</si>
  <si>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</si>
  <si>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</si>
  <si>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</si>
  <si>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</si>
  <si>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</si>
  <si>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</si>
  <si>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</si>
  <si>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</si>
  <si>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</si>
  <si>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</si>
  <si>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</si>
  <si>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</si>
  <si>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</si>
  <si>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</si>
  <si>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</si>
  <si>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</si>
  <si>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</si>
  <si>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</si>
  <si>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</si>
  <si>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</si>
  <si>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</si>
  <si>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</si>
  <si>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</si>
  <si>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</si>
  <si>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</si>
  <si>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</si>
  <si>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</si>
  <si>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</si>
  <si>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</si>
  <si>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</si>
  <si>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</si>
  <si>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</si>
  <si>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</si>
  <si>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</si>
  <si>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</si>
  <si>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</si>
  <si>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</si>
  <si>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</si>
  <si>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</si>
  <si>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</si>
  <si>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</si>
  <si>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</si>
  <si>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</si>
  <si>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</si>
  <si>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</si>
  <si>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</si>
  <si>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</si>
  <si>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</si>
  <si>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</si>
  <si>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</si>
  <si>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</si>
  <si>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</si>
  <si>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</si>
  <si>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</si>
  <si>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</si>
  <si>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</si>
  <si>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</si>
  <si>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</si>
  <si>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</si>
  <si>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</si>
  <si>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</si>
  <si>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</si>
  <si>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</si>
  <si>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</si>
  <si>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</si>
  <si>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</si>
  <si>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</si>
  <si>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</si>
  <si>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</si>
  <si>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</si>
  <si>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</si>
  <si>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</si>
  <si>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</si>
  <si>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</si>
  <si>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</si>
  <si>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</si>
  <si>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</si>
  <si>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</si>
  <si>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</si>
  <si>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</si>
  <si>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</si>
  <si>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</si>
  <si>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</si>
  <si>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</si>
  <si>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</si>
  <si>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</si>
  <si>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</si>
  <si>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</si>
  <si>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</si>
  <si>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</si>
  <si>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</si>
  <si>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</si>
  <si>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</si>
  <si>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</si>
  <si>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</si>
  <si>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</si>
  <si>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</si>
  <si>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</si>
  <si>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</si>
  <si>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</si>
  <si>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</si>
  <si>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</si>
  <si>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</si>
  <si>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</si>
  <si>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</si>
  <si>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</si>
  <si>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</si>
  <si>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</si>
  <si>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</si>
  <si>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</si>
  <si>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</si>
  <si>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</si>
  <si>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</si>
  <si>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</si>
  <si>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</si>
  <si>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</si>
  <si>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</si>
  <si>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</si>
  <si>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</si>
  <si>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</si>
  <si>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</si>
  <si>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</si>
  <si>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</si>
  <si>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</si>
  <si>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</si>
  <si>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</si>
  <si>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</si>
  <si>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</si>
  <si>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</si>
  <si>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</si>
  <si>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</si>
  <si>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</si>
  <si>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</si>
  <si>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</si>
  <si>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</si>
  <si>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</si>
  <si>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</si>
  <si>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</si>
  <si>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</si>
  <si>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</si>
  <si>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</si>
  <si>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</si>
  <si>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</si>
  <si>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</si>
  <si>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</si>
  <si>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</si>
  <si>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</si>
  <si>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</si>
  <si>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</si>
  <si>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</si>
  <si>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</si>
  <si>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</si>
  <si>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</si>
  <si>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</si>
  <si>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</si>
  <si>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</si>
  <si>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</si>
  <si>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</si>
  <si>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</si>
  <si>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</si>
  <si>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</si>
  <si>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</si>
  <si>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</si>
  <si>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</si>
  <si>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</si>
  <si>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</si>
  <si>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</si>
  <si>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</si>
  <si>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</si>
  <si>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</si>
  <si>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</si>
  <si>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</si>
  <si>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</si>
  <si>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</si>
  <si>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</si>
  <si>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</si>
  <si>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</si>
  <si>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</si>
  <si>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</si>
  <si>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</si>
  <si>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</si>
  <si>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</si>
  <si>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</si>
  <si>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</si>
  <si>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</si>
  <si>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</si>
  <si>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</si>
  <si>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</si>
  <si>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</si>
  <si>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</si>
  <si>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</si>
  <si>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</si>
  <si>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</si>
  <si>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</si>
  <si>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</si>
  <si>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</si>
  <si>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</si>
  <si>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</si>
  <si>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</si>
  <si>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</si>
  <si>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</si>
  <si>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</si>
  <si>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</si>
  <si>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</si>
  <si>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</si>
  <si>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</si>
  <si>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</si>
  <si>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</si>
  <si>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</si>
  <si>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</si>
  <si>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</si>
  <si>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</si>
  <si>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</si>
  <si>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</si>
  <si>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</si>
  <si>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</si>
  <si>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</si>
  <si>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</si>
  <si>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</si>
  <si>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</si>
  <si>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</si>
  <si>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</si>
  <si>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</si>
  <si>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</si>
  <si>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</si>
  <si>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</si>
  <si>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</si>
  <si>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</si>
  <si>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</si>
  <si>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</si>
  <si>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</si>
  <si>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</si>
  <si>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</si>
  <si>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</si>
  <si>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</si>
  <si>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</si>
  <si>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</si>
  <si>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</si>
  <si>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</si>
  <si>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</si>
  <si>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</si>
  <si>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</si>
  <si>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</si>
  <si>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</si>
  <si>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</si>
  <si>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</si>
  <si>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</si>
  <si>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</si>
  <si>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</si>
  <si>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</si>
  <si>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</si>
  <si>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</si>
  <si>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</si>
  <si>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</si>
  <si>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</si>
  <si>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</si>
  <si>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</si>
  <si>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</si>
  <si>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</si>
  <si>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</si>
  <si>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</si>
  <si>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</si>
  <si>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</si>
  <si>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</si>
  <si>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</si>
  <si>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</si>
  <si>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</si>
  <si>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</si>
  <si>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</si>
  <si>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</si>
  <si>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</si>
  <si>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</si>
  <si>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</si>
  <si>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</si>
  <si>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</si>
  <si>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</si>
  <si>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</si>
  <si>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</si>
  <si>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</si>
  <si>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</si>
  <si>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</si>
  <si>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</si>
  <si>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</si>
  <si>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</si>
  <si>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</si>
  <si>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</si>
  <si>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</si>
  <si>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</si>
  <si>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</si>
  <si>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</si>
  <si>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</si>
  <si>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</si>
  <si>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</si>
  <si>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</si>
  <si>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</si>
  <si>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</si>
  <si>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</si>
  <si>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</si>
  <si>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</si>
  <si>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</si>
  <si>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</si>
  <si>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</si>
  <si>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</si>
  <si>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</si>
  <si>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</si>
  <si>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</si>
  <si>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</si>
  <si>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</si>
  <si>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</si>
  <si>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</si>
  <si>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</si>
  <si>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</si>
  <si>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</si>
  <si>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</si>
  <si>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</si>
  <si>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</si>
  <si>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</si>
  <si>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</si>
  <si>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</si>
  <si>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</si>
  <si>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</si>
  <si>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</si>
  <si>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</si>
  <si>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</si>
  <si>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</si>
  <si>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</si>
  <si>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</si>
  <si>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</si>
  <si>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</si>
  <si>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</si>
  <si>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</si>
  <si>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</si>
  <si>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</si>
  <si>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</si>
  <si>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</si>
  <si>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</si>
  <si>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</si>
  <si>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</si>
  <si>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</si>
  <si>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</si>
  <si>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</si>
  <si>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</si>
  <si>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</si>
  <si>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</si>
  <si>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</si>
  <si>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</si>
  <si>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</si>
  <si>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</si>
  <si>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</si>
  <si>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</si>
  <si>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</si>
  <si>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</si>
  <si>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</si>
  <si>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</si>
  <si>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</si>
  <si>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</si>
  <si>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</si>
  <si>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</si>
  <si>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</si>
  <si>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</si>
  <si>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</si>
  <si>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</si>
  <si>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</si>
  <si>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</si>
  <si>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</si>
  <si>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</si>
  <si>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</si>
  <si>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</si>
  <si>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</si>
  <si>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</si>
  <si>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</si>
  <si>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</si>
  <si>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</si>
  <si>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</si>
  <si>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</si>
  <si>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</si>
  <si>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</si>
  <si>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</si>
  <si>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</si>
  <si>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</si>
  <si>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</si>
  <si>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</si>
  <si>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</si>
  <si>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</si>
  <si>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</si>
  <si>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</si>
  <si>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</si>
  <si>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</si>
  <si>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</si>
  <si>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</si>
  <si>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</si>
  <si>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</si>
  <si>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</si>
  <si>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</si>
  <si>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</si>
  <si>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</si>
  <si>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</si>
  <si>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</si>
  <si>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</si>
  <si>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</si>
  <si>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</si>
  <si>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</si>
  <si>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</si>
  <si>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</si>
  <si>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</si>
  <si>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</si>
  <si>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</si>
  <si>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</si>
  <si>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</si>
  <si>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</si>
  <si>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</si>
  <si>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</si>
  <si>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</si>
  <si>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</si>
  <si>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</si>
  <si>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</si>
  <si>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</si>
  <si>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</si>
  <si>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</si>
  <si>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</si>
  <si>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</si>
  <si>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</si>
  <si>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</si>
  <si>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</si>
  <si>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</si>
  <si>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</si>
  <si>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</si>
  <si>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</si>
  <si>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</si>
  <si>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</si>
  <si>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</si>
  <si>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</si>
  <si>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</si>
  <si>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</si>
  <si>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</si>
  <si>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</si>
  <si>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</si>
  <si>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</si>
  <si>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</si>
  <si>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</si>
  <si>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</si>
  <si>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</si>
  <si>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</si>
  <si>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</si>
  <si>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</si>
  <si>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</si>
  <si>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</si>
  <si>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</si>
  <si>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</si>
  <si>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</si>
  <si>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</si>
  <si>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</si>
  <si>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</si>
  <si>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</si>
  <si>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</si>
  <si>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</si>
  <si>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</si>
  <si>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</si>
  <si>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</si>
  <si>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</si>
  <si>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</si>
  <si>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</si>
  <si>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</si>
  <si>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</si>
  <si>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</si>
  <si>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</si>
  <si>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</si>
  <si>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</si>
  <si>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</si>
  <si>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</si>
  <si>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</si>
  <si>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</si>
  <si>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</si>
  <si>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</si>
  <si>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</si>
  <si>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</si>
  <si>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</si>
  <si>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</si>
  <si>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</si>
  <si>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</si>
  <si>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</si>
  <si>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</si>
  <si>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</si>
  <si>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</si>
  <si>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</si>
  <si>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</si>
  <si>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</si>
  <si>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</si>
  <si>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</si>
  <si>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</si>
  <si>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</si>
  <si>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</si>
  <si>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</si>
  <si>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</si>
  <si>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</si>
  <si>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</si>
  <si>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</si>
  <si>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</si>
  <si>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</si>
  <si>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</si>
  <si>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</si>
  <si>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</si>
  <si>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</si>
  <si>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</si>
  <si>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</si>
  <si>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</si>
  <si>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</si>
  <si>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</si>
  <si>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</si>
  <si>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</si>
  <si>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</si>
  <si>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</si>
  <si>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</si>
  <si>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</si>
  <si>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</si>
  <si>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</si>
  <si>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</si>
  <si>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</si>
  <si>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</si>
  <si>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</si>
  <si>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</si>
  <si>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</si>
  <si>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</si>
  <si>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</si>
  <si>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</si>
  <si>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</si>
  <si>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</si>
  <si>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</si>
  <si>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</si>
  <si>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</si>
  <si>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</si>
  <si>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</si>
  <si>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</si>
  <si>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</si>
  <si>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</si>
  <si>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</si>
  <si>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</si>
  <si>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</si>
  <si>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</si>
  <si>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</si>
  <si>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</si>
  <si>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</si>
  <si>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</si>
  <si>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</si>
  <si>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</si>
  <si>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</si>
  <si>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</si>
  <si>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</si>
  <si>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</si>
  <si>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</si>
  <si>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</si>
  <si>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</si>
  <si>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</si>
  <si>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</si>
  <si>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</si>
  <si>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</si>
  <si>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</si>
  <si>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</si>
  <si>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</si>
  <si>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</si>
  <si>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</si>
  <si>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</si>
  <si>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</si>
  <si>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</si>
  <si>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</si>
  <si>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</si>
  <si>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</si>
  <si>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</si>
  <si>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</si>
  <si>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</si>
  <si>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</si>
  <si>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</si>
  <si>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</si>
  <si>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</si>
  <si>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</si>
  <si>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</si>
  <si>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</si>
  <si>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</si>
  <si>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</si>
  <si>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</si>
  <si>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</si>
  <si>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</si>
  <si>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</si>
  <si>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</si>
  <si>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</si>
  <si>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</si>
  <si>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</si>
  <si>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</si>
  <si>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</si>
  <si>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</si>
  <si>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</si>
  <si>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</si>
  <si>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</si>
  <si>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</si>
  <si>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</si>
  <si>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</si>
  <si>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</si>
  <si>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</si>
  <si>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</si>
  <si>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</si>
  <si>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</si>
  <si>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</si>
  <si>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</si>
  <si>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</si>
  <si>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</si>
  <si>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</si>
  <si>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</si>
  <si>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</si>
  <si>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</si>
  <si>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</si>
  <si>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</si>
  <si>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</si>
  <si>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</si>
  <si>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</si>
  <si>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</si>
  <si>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</si>
  <si>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</si>
  <si>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</si>
  <si>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</si>
  <si>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</si>
  <si>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</si>
  <si>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</si>
  <si>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</si>
  <si>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</si>
  <si>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</si>
  <si>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</si>
  <si>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</si>
  <si>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</si>
  <si>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</si>
  <si>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</si>
  <si>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</si>
  <si>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</si>
  <si>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</si>
  <si>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</si>
  <si>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</si>
  <si>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</si>
  <si>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</si>
  <si>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</si>
  <si>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</si>
  <si>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</si>
  <si>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</si>
  <si>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</si>
  <si>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</si>
  <si>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</si>
  <si>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</si>
  <si>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</si>
  <si>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</si>
  <si>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</si>
  <si>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</si>
  <si>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</si>
  <si>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</si>
  <si>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</si>
  <si>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</si>
  <si>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</si>
  <si>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</si>
  <si>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</si>
  <si>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</si>
  <si>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</si>
  <si>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</si>
  <si>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</si>
  <si>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</si>
  <si>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</si>
  <si>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</si>
  <si>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</si>
  <si>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</si>
  <si>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</si>
  <si>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</si>
  <si>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</si>
  <si>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</si>
  <si>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</si>
  <si>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</si>
  <si>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</si>
  <si>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</si>
  <si>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</si>
  <si>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</si>
  <si>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</si>
  <si>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</si>
  <si>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</si>
  <si>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</si>
  <si>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</si>
  <si>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</si>
  <si>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</si>
  <si>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</si>
  <si>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</si>
  <si>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</si>
  <si>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</si>
  <si>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</si>
  <si>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</si>
  <si>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</si>
  <si>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</si>
  <si>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</si>
  <si>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</si>
  <si>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</si>
  <si>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</si>
  <si>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</si>
  <si>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</si>
  <si>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</si>
  <si>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</si>
  <si>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</si>
  <si>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</si>
  <si>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</si>
  <si>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</si>
  <si>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</si>
  <si>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</si>
  <si>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</si>
  <si>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</si>
  <si>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</si>
  <si>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</si>
  <si>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</si>
  <si>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</si>
  <si>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</si>
  <si>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</si>
  <si>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</si>
  <si>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</si>
  <si>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</si>
  <si>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</si>
  <si>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</si>
  <si>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</si>
  <si>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</si>
  <si>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</si>
  <si>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</si>
  <si>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</si>
  <si>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</si>
  <si>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</si>
  <si>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</si>
  <si>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</si>
  <si>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</si>
  <si>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</si>
  <si>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</si>
  <si>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</si>
  <si>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</si>
  <si>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</si>
  <si>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</si>
  <si>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</si>
  <si>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</si>
  <si>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</si>
  <si>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</si>
  <si>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</si>
  <si>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</si>
  <si>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</si>
  <si>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</si>
  <si>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</si>
  <si>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</si>
  <si>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</si>
  <si>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</si>
  <si>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</si>
  <si>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</si>
  <si>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</si>
  <si>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</si>
  <si>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</si>
  <si>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</si>
  <si>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</si>
  <si>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</si>
  <si>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</si>
  <si>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</si>
  <si>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</si>
  <si>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</si>
  <si>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</si>
  <si>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</si>
  <si>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</si>
  <si>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</si>
  <si>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</si>
  <si>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</si>
  <si>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</si>
  <si>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</si>
  <si>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</si>
  <si>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</si>
  <si>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</si>
  <si>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</si>
  <si>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</si>
  <si>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</si>
  <si>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</si>
  <si>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</si>
  <si>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</si>
  <si>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</si>
  <si>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</si>
  <si>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</si>
  <si>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</si>
  <si>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</si>
  <si>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</si>
  <si>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</si>
  <si>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</si>
  <si>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</si>
  <si>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</si>
  <si>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</si>
  <si>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</si>
  <si>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</si>
  <si>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</si>
  <si>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</si>
  <si>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</si>
  <si>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</si>
  <si>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</si>
  <si>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</si>
  <si>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</si>
  <si>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</si>
  <si>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</si>
  <si>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</si>
  <si>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</si>
  <si>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</si>
  <si>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</si>
  <si>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</si>
  <si>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</si>
  <si>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</si>
  <si>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</si>
  <si>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</si>
  <si>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</si>
  <si>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</si>
  <si>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</si>
  <si>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</si>
  <si>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</si>
  <si>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</si>
  <si>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</si>
  <si>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</si>
  <si>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</si>
  <si>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</si>
  <si>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</si>
  <si>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</si>
  <si>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</si>
  <si>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</si>
  <si>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</si>
  <si>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</si>
  <si>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</si>
  <si>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</si>
  <si>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</si>
  <si>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</si>
  <si>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</si>
  <si>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</si>
  <si>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</si>
  <si>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</si>
  <si>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</si>
  <si>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</si>
  <si>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</si>
  <si>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</si>
  <si>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</si>
  <si>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</si>
  <si>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</si>
  <si>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</si>
  <si>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</si>
  <si>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</si>
  <si>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</si>
  <si>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</si>
  <si>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</si>
  <si>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</si>
  <si>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</si>
  <si>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</si>
  <si>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</si>
  <si>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</si>
  <si>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</si>
  <si>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</si>
  <si>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</si>
  <si>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</si>
  <si>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</si>
  <si>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</si>
  <si>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</si>
  <si>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</si>
  <si>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</si>
  <si>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</si>
  <si>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</si>
  <si>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</si>
  <si>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</si>
  <si>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</si>
  <si>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</si>
  <si>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</si>
  <si>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</si>
  <si>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</si>
  <si>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</si>
  <si>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</si>
  <si>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</si>
  <si>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</si>
  <si>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</si>
  <si>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</si>
  <si>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</si>
  <si>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</si>
  <si>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</si>
  <si>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</si>
  <si>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</si>
  <si>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</si>
  <si>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</si>
  <si>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</si>
  <si>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</si>
  <si>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</si>
  <si>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</si>
  <si>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</si>
  <si>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</si>
  <si>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</si>
  <si>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</si>
  <si>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</si>
  <si>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</si>
  <si>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</si>
  <si>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</si>
  <si>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</si>
  <si>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</si>
  <si>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</si>
  <si>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</si>
  <si>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</si>
  <si>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</si>
  <si>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</si>
  <si>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</si>
  <si>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</si>
  <si>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</si>
  <si>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</si>
  <si>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</si>
  <si>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</si>
  <si>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</si>
  <si>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</si>
  <si>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</si>
  <si>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</si>
  <si>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</si>
  <si>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</si>
  <si>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</si>
  <si>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</si>
  <si>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</si>
  <si>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</si>
  <si>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</si>
  <si>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</si>
  <si>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</si>
  <si>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</si>
  <si>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</si>
  <si>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</si>
  <si>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</si>
  <si>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</si>
  <si>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</si>
  <si>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</si>
  <si>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</si>
  <si>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</si>
  <si>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</si>
  <si>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</si>
  <si>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</si>
  <si>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</si>
  <si>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</si>
  <si>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</si>
  <si>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</si>
  <si>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</si>
  <si>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</si>
  <si>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</si>
  <si>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</si>
  <si>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</si>
  <si>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</si>
  <si>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</si>
  <si>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</si>
  <si>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</si>
  <si>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</si>
  <si>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</si>
  <si>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</si>
  <si>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</si>
  <si>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</si>
  <si>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</si>
  <si>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</si>
  <si>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</si>
  <si>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</si>
  <si>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</si>
  <si>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</si>
  <si>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</si>
  <si>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</si>
  <si>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</si>
  <si>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</si>
  <si>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</si>
  <si>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</si>
  <si>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</si>
  <si>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</si>
  <si>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</si>
  <si>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</si>
  <si>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</si>
  <si>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</si>
  <si>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</si>
  <si>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</si>
  <si>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</si>
  <si>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</si>
  <si>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</si>
  <si>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</si>
  <si>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</si>
  <si>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</si>
  <si>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</si>
  <si>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</si>
  <si>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</si>
  <si>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</si>
  <si>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</si>
  <si>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</si>
  <si>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</si>
  <si>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</si>
  <si>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</si>
  <si>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</si>
  <si>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</si>
  <si>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</si>
  <si>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</si>
  <si>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</si>
  <si>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</si>
  <si>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</si>
  <si>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</si>
  <si>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</si>
  <si>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</si>
  <si>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</si>
  <si>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</si>
  <si>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</si>
  <si>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</si>
  <si>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</si>
  <si>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</si>
  <si>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</si>
  <si>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</si>
  <si>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</si>
  <si>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</si>
  <si>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</si>
  <si>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</si>
  <si>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</si>
  <si>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</si>
  <si>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</si>
  <si>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</si>
  <si>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</si>
  <si>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</si>
  <si>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</si>
  <si>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</si>
  <si>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</si>
  <si>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</si>
  <si>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</si>
  <si>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</si>
  <si>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</si>
  <si>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</si>
  <si>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</si>
  <si>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</si>
  <si>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</si>
  <si>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</si>
  <si>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</si>
  <si>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</si>
  <si>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</si>
  <si>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</si>
  <si>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</si>
  <si>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</si>
  <si>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</si>
  <si>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</si>
  <si>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</si>
  <si>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</si>
  <si>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</si>
  <si>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</si>
  <si>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</si>
  <si>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</si>
  <si>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</si>
  <si>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</si>
  <si>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</si>
  <si>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</si>
  <si>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</si>
  <si>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</si>
  <si>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</si>
  <si>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</si>
  <si>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</si>
  <si>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</si>
  <si>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</si>
  <si>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</si>
  <si>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</si>
  <si>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</si>
  <si>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</si>
  <si>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</si>
  <si>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</si>
  <si>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</si>
  <si>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</si>
  <si>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</si>
  <si>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</si>
  <si>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</si>
  <si>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</si>
  <si>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</si>
  <si>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</si>
  <si>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</si>
  <si>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</si>
  <si>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</si>
  <si>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</si>
  <si>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</si>
  <si>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</si>
  <si>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</si>
  <si>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</si>
  <si>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</si>
  <si>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</si>
  <si>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</si>
  <si>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</si>
  <si>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</si>
  <si>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</si>
  <si>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</si>
  <si>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</si>
  <si>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</si>
  <si>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</si>
  <si>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</si>
  <si>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</si>
  <si>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</si>
  <si>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</si>
  <si>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</si>
  <si>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</si>
  <si>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</si>
  <si>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</si>
  <si>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</si>
  <si>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</si>
  <si>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</si>
  <si>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</si>
  <si>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</si>
  <si>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</si>
  <si>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</si>
  <si>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</si>
  <si>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</si>
  <si>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</si>
  <si>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</si>
  <si>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</si>
  <si>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</si>
  <si>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</si>
  <si>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</si>
  <si>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</si>
  <si>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</si>
  <si>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</si>
  <si>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</si>
  <si>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</si>
  <si>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</si>
  <si>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</si>
  <si>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</si>
  <si>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</si>
  <si>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</si>
  <si>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</si>
  <si>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</si>
  <si>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</si>
  <si>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</si>
  <si>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</si>
  <si>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</si>
  <si>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</si>
  <si>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</si>
  <si>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</si>
  <si>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</si>
  <si>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</si>
  <si>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</si>
  <si>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</si>
  <si>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</si>
  <si>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</si>
  <si>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</si>
  <si>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</si>
  <si>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</si>
  <si>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</si>
  <si>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</si>
  <si>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</si>
  <si>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</si>
  <si>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</si>
  <si>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</si>
  <si>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</si>
  <si>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</si>
  <si>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</si>
  <si>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</si>
  <si>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</si>
  <si>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</si>
  <si>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</si>
  <si>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</si>
  <si>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</si>
  <si>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</si>
  <si>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</si>
  <si>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</si>
  <si>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</si>
  <si>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</si>
  <si>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</si>
  <si>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</si>
  <si>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</si>
  <si>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</si>
  <si>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</si>
  <si>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</si>
  <si>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</si>
  <si>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</si>
  <si>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</si>
  <si>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</si>
  <si>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</si>
  <si>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</si>
  <si>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</si>
  <si>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</si>
  <si>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</si>
  <si>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</si>
  <si>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</si>
  <si>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</si>
  <si>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</si>
  <si>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</si>
  <si>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</si>
  <si>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</si>
  <si>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</si>
  <si>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</si>
  <si>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</si>
  <si>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</si>
  <si>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</si>
  <si>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</si>
  <si>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</si>
  <si>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</si>
  <si>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</si>
  <si>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</si>
  <si>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</si>
  <si>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</si>
  <si>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</si>
  <si>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</si>
  <si>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</si>
  <si>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</si>
  <si>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</si>
  <si>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</si>
  <si>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</si>
  <si>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</si>
  <si>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</si>
  <si>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</si>
  <si>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</si>
  <si>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</si>
  <si>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</si>
  <si>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</si>
  <si>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</si>
  <si>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</si>
  <si>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</si>
  <si>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</si>
  <si>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</si>
  <si>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</si>
  <si>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</si>
  <si>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</si>
  <si>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</si>
  <si>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</si>
  <si>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</si>
  <si>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</si>
  <si>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</si>
  <si>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</si>
  <si>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</si>
  <si>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</si>
  <si>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</si>
  <si>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</si>
  <si>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</si>
  <si>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</si>
  <si>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</si>
  <si>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</si>
  <si>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</si>
  <si>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</si>
  <si>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</si>
  <si>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</si>
  <si>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</si>
  <si>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</si>
  <si>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</si>
  <si>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</si>
  <si>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</si>
  <si>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</si>
  <si>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</si>
  <si>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</si>
  <si>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</si>
  <si>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</si>
  <si>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</si>
  <si>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</si>
  <si>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</si>
  <si>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</si>
  <si>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</si>
  <si>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</si>
  <si>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</si>
  <si>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</si>
  <si>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</si>
  <si>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</si>
  <si>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</si>
  <si>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</si>
  <si>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</si>
  <si>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</si>
  <si>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</si>
  <si>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</si>
  <si>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</si>
  <si>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</si>
  <si>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</si>
  <si>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</si>
  <si>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</si>
  <si>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</si>
  <si>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</si>
  <si>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</si>
  <si>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</si>
  <si>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</si>
  <si>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</si>
  <si>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</si>
  <si>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</si>
  <si>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</si>
  <si>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</si>
  <si>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</si>
  <si>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</si>
  <si>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</si>
  <si>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</si>
  <si>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</si>
  <si>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</si>
  <si>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</si>
  <si>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</si>
  <si>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</si>
  <si>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</si>
  <si>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</si>
  <si>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</si>
  <si>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</si>
  <si>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</si>
  <si>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</si>
  <si>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</si>
  <si>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</si>
  <si>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</si>
  <si>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</si>
  <si>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</si>
  <si>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</si>
  <si>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</si>
  <si>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</si>
  <si>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</si>
  <si>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</si>
  <si>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</si>
  <si>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</si>
  <si>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</si>
  <si>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</si>
  <si>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</si>
  <si>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</si>
  <si>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</si>
  <si>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</si>
  <si>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</si>
  <si>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</si>
  <si>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</si>
  <si>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</si>
  <si>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</si>
  <si>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</si>
  <si>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</si>
  <si>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</si>
  <si>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</si>
  <si>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</si>
  <si>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</si>
  <si>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</si>
  <si>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</si>
  <si>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</si>
  <si>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</si>
  <si>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</si>
  <si>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</si>
  <si>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</si>
  <si>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</si>
  <si>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</si>
  <si>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</si>
  <si>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</si>
  <si>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</si>
  <si>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</si>
  <si>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</si>
  <si>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</si>
  <si>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</si>
  <si>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</si>
  <si>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</si>
  <si>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</si>
  <si>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</si>
  <si>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</si>
  <si>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</si>
  <si>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</si>
  <si>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</si>
  <si>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</si>
  <si>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</si>
  <si>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</si>
  <si>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</si>
  <si>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</si>
  <si>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</si>
  <si>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</si>
  <si>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</si>
  <si>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</si>
  <si>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</si>
  <si>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</si>
  <si>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</si>
  <si>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</si>
  <si>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</si>
  <si>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</si>
  <si>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</si>
  <si>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</si>
  <si>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</si>
  <si>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</si>
  <si>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</si>
  <si>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</si>
  <si>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</si>
  <si>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</si>
  <si>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</si>
  <si>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</si>
  <si>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</si>
  <si>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</si>
  <si>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</si>
  <si>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</si>
  <si>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</si>
  <si>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</si>
  <si>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</si>
  <si>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</si>
  <si>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</si>
  <si>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</si>
  <si>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</si>
  <si>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</si>
  <si>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</si>
  <si>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</si>
  <si>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</si>
  <si>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</si>
  <si>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</si>
  <si>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</si>
  <si>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</si>
  <si>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</si>
  <si>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</si>
  <si>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</si>
  <si>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</si>
  <si>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</si>
  <si>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</si>
  <si>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</si>
  <si>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</si>
  <si>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</si>
  <si>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</si>
  <si>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</si>
  <si>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</si>
  <si>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</si>
  <si>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</si>
  <si>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</si>
  <si>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</si>
  <si>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</si>
  <si>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</si>
  <si>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</si>
  <si>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</si>
  <si>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</si>
  <si>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</si>
  <si>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</si>
  <si>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</si>
  <si>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</si>
  <si>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</si>
  <si>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</si>
  <si>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</si>
  <si>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</si>
  <si>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</si>
  <si>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</si>
  <si>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</si>
  <si>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</si>
  <si>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</si>
  <si>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</si>
  <si>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</si>
  <si>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</si>
  <si>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</si>
  <si>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</si>
  <si>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</si>
  <si>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</si>
  <si>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</si>
  <si>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</si>
  <si>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</si>
  <si>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</si>
  <si>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</si>
  <si>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</si>
  <si>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</si>
  <si>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</si>
  <si>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</si>
  <si>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</si>
  <si>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</si>
  <si>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</si>
  <si>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</si>
  <si>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</si>
  <si>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</si>
  <si>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</si>
  <si>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</si>
  <si>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</si>
  <si>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</si>
  <si>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</si>
  <si>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</si>
  <si>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</si>
  <si>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</si>
  <si>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</si>
  <si>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</si>
  <si>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</si>
  <si>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</si>
  <si>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</si>
  <si>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</si>
  <si>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</si>
  <si>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</si>
  <si>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</si>
  <si>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</si>
  <si>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</si>
  <si>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</si>
  <si>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</si>
  <si>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</si>
  <si>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</si>
  <si>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</si>
  <si>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</si>
  <si>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</si>
  <si>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</si>
  <si>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</si>
  <si>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</si>
  <si>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</si>
  <si>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</si>
  <si>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</si>
  <si>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</si>
  <si>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</si>
  <si>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</si>
  <si>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</si>
  <si>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</si>
  <si>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</si>
  <si>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</si>
  <si>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</si>
  <si>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</si>
  <si>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</si>
  <si>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</si>
  <si>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</si>
  <si>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</si>
  <si>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</si>
  <si>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</si>
  <si>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</si>
  <si>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</si>
  <si>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</si>
  <si>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</si>
  <si>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</si>
  <si>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</si>
  <si>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</si>
  <si>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</si>
  <si>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</si>
  <si>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</si>
  <si>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</si>
  <si>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</si>
  <si>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</si>
  <si>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</si>
  <si>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</si>
  <si>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</si>
  <si>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</si>
  <si>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</si>
  <si>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</si>
  <si>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</si>
  <si>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</si>
  <si>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</si>
  <si>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</si>
  <si>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</si>
  <si>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</si>
  <si>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</si>
  <si>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</si>
  <si>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</si>
  <si>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</si>
  <si>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</si>
  <si>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</si>
  <si>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</si>
  <si>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</si>
  <si>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</si>
  <si>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</si>
  <si>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</si>
  <si>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</si>
  <si>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</si>
  <si>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</si>
  <si>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</si>
  <si>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</si>
  <si>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</si>
  <si>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</si>
  <si>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</si>
  <si>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</si>
  <si>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</si>
  <si>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</si>
  <si>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</si>
  <si>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</si>
  <si>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</si>
  <si>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</si>
  <si>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</si>
  <si>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</si>
  <si>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</si>
  <si>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</si>
  <si>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</si>
  <si>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</si>
  <si>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</si>
  <si>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</si>
  <si>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</si>
  <si>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</si>
  <si>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</si>
  <si>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</si>
  <si>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</si>
  <si>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</si>
  <si>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</si>
  <si>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</si>
  <si>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</si>
  <si>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</si>
  <si>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</si>
  <si>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</si>
  <si>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</si>
  <si>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</si>
  <si>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</si>
  <si>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</si>
  <si>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</si>
  <si>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</si>
  <si>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</si>
  <si>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</si>
  <si>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</si>
  <si>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</si>
  <si>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</si>
  <si>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</si>
  <si>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</si>
  <si>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</si>
  <si>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</si>
  <si>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</si>
  <si>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</si>
  <si>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</si>
  <si>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</si>
  <si>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</si>
  <si>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</si>
  <si>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</si>
  <si>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</si>
  <si>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</si>
  <si>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</si>
  <si>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</si>
  <si>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</si>
  <si>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</si>
  <si>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</si>
  <si>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</si>
  <si>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</si>
  <si>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</si>
  <si>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</si>
  <si>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</si>
  <si>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</si>
  <si>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</si>
  <si>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</si>
  <si>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</si>
  <si>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</si>
  <si>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</si>
  <si>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</si>
  <si>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</si>
  <si>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</si>
  <si>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</si>
  <si>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</si>
  <si>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</si>
  <si>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</si>
  <si>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</si>
  <si>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</si>
  <si>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</si>
  <si>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</si>
  <si>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</si>
  <si>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</si>
  <si>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</si>
  <si>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</si>
  <si>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</si>
  <si>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</si>
  <si>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</si>
  <si>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</si>
  <si>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</si>
  <si>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</si>
  <si>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</si>
  <si>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</si>
  <si>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</si>
  <si>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</si>
  <si>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</si>
  <si>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</si>
  <si>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</si>
  <si>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</si>
  <si>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</si>
  <si>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</si>
  <si>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</si>
  <si>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</si>
  <si>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</si>
  <si>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</si>
  <si>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</si>
  <si>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</si>
  <si>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</si>
  <si>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</si>
  <si>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</si>
  <si>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</si>
  <si>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</si>
  <si>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</si>
  <si>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</si>
  <si>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</si>
  <si>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</si>
  <si>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</si>
  <si>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</si>
  <si>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</si>
  <si>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</si>
  <si>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</si>
  <si>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</si>
  <si>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</si>
  <si>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</si>
  <si>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</si>
  <si>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</si>
  <si>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</si>
  <si>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</si>
  <si>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</si>
  <si>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</si>
  <si>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</si>
  <si>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</si>
  <si>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</si>
  <si>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</si>
  <si>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</si>
  <si>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</si>
  <si>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</si>
  <si>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</si>
  <si>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</si>
  <si>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</si>
  <si>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</si>
  <si>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</si>
  <si>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</si>
  <si>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</si>
  <si>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</si>
  <si>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</si>
  <si>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</si>
  <si>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</si>
  <si>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</si>
  <si>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</si>
  <si>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</si>
  <si>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</si>
  <si>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</si>
  <si>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</si>
  <si>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</si>
  <si>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</si>
  <si>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</si>
  <si>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</si>
  <si>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</si>
  <si>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</si>
  <si>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</si>
  <si>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</si>
  <si>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</si>
  <si>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</si>
  <si>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</si>
  <si>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</si>
  <si>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</si>
  <si>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</si>
  <si>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</si>
  <si>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</si>
  <si>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</si>
  <si>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</si>
  <si>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</si>
  <si>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</si>
  <si>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</si>
  <si>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</si>
  <si>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</si>
  <si>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</si>
  <si>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</si>
  <si>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</si>
  <si>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</si>
  <si>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</si>
  <si>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</si>
  <si>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</si>
  <si>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</si>
  <si>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</si>
  <si>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</si>
  <si>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</si>
  <si>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</si>
  <si>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</si>
  <si>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</si>
  <si>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</si>
  <si>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</si>
  <si>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</si>
  <si>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</si>
  <si>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</si>
  <si>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</si>
  <si>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</si>
  <si>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</si>
  <si>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</si>
  <si>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</si>
  <si>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</si>
  <si>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</si>
  <si>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</si>
  <si>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</si>
  <si>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</si>
  <si>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</si>
  <si>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</si>
  <si>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</si>
  <si>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</si>
  <si>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</si>
  <si>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</si>
  <si>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</si>
  <si>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</si>
  <si>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</si>
  <si>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</si>
  <si>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</si>
  <si>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</si>
  <si>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</si>
  <si>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</si>
  <si>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</si>
  <si>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</si>
  <si>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</si>
  <si>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</si>
  <si>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</si>
  <si>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</si>
  <si>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</si>
  <si>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</si>
  <si>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</si>
  <si>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</si>
  <si>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</si>
  <si>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</si>
  <si>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</si>
  <si>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</si>
  <si>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</si>
  <si>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</si>
  <si>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</si>
  <si>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</si>
  <si>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</si>
  <si>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</si>
  <si>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</si>
  <si>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</si>
  <si>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</si>
  <si>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</si>
  <si>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</si>
  <si>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</si>
  <si>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</si>
  <si>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</si>
  <si>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</si>
  <si>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</si>
  <si>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</si>
  <si>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</si>
  <si>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</si>
  <si>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</si>
  <si>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</si>
  <si>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</si>
  <si>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</si>
  <si>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</si>
  <si>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</si>
  <si>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</si>
  <si>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</si>
  <si>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</si>
  <si>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</si>
  <si>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</si>
  <si>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</si>
  <si>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</si>
  <si>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</si>
  <si>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</si>
  <si>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</si>
  <si>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</si>
  <si>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</si>
  <si>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</si>
  <si>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</si>
  <si>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</si>
  <si>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</si>
  <si>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</si>
  <si>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</si>
  <si>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</si>
  <si>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</si>
  <si>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</si>
  <si>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</si>
  <si>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</si>
  <si>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</si>
  <si>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</si>
  <si>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</si>
  <si>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</si>
  <si>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</si>
  <si>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</si>
  <si>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</si>
  <si>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</si>
  <si>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</si>
  <si>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</si>
  <si>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</si>
  <si>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</si>
  <si>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</si>
  <si>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</si>
  <si>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</si>
  <si>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</si>
  <si>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</si>
  <si>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</si>
  <si>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</si>
  <si>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</si>
  <si>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</si>
  <si>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</si>
  <si>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</si>
  <si>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</si>
  <si>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</si>
  <si>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</si>
  <si>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</si>
  <si>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</si>
  <si>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</si>
  <si>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</si>
  <si>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</si>
  <si>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</si>
  <si>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</si>
  <si>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</si>
  <si>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</si>
  <si>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</si>
  <si>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</si>
  <si>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</si>
  <si>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</si>
  <si>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</si>
  <si>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</si>
  <si>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</si>
  <si>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</si>
  <si>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</si>
  <si>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</si>
  <si>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</si>
  <si>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</si>
  <si>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</si>
  <si>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</si>
  <si>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</si>
  <si>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</si>
  <si>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</si>
  <si>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</si>
  <si>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</si>
  <si>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</si>
  <si>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</si>
  <si>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</si>
  <si>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</si>
  <si>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</si>
  <si>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</si>
  <si>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</si>
  <si>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</si>
  <si>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</si>
  <si>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</si>
  <si>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</si>
  <si>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</si>
  <si>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</si>
  <si>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</si>
  <si>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</si>
  <si>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</si>
  <si>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</si>
  <si>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</si>
  <si>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</si>
  <si>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</si>
  <si>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</si>
  <si>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</si>
  <si>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</si>
  <si>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</si>
  <si>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</si>
  <si>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</si>
  <si>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</si>
  <si>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</si>
  <si>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</si>
  <si>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</si>
  <si>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</si>
  <si>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</si>
  <si>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</si>
  <si>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</si>
  <si>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</si>
  <si>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</si>
  <si>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</si>
  <si>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</si>
  <si>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</si>
  <si>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</si>
  <si>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</si>
  <si>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</si>
  <si>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</si>
  <si>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</si>
  <si>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</si>
  <si>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</si>
  <si>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</si>
  <si>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</si>
  <si>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</si>
  <si>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</si>
  <si>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</si>
  <si>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</si>
  <si>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</si>
  <si>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</si>
  <si>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</si>
  <si>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</si>
  <si>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</si>
  <si>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</si>
  <si>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</si>
  <si>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</si>
  <si>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</si>
  <si>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</si>
  <si>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</si>
  <si>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</si>
  <si>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</si>
  <si>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</si>
  <si>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</si>
  <si>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</si>
  <si>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</si>
  <si>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</si>
  <si>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</si>
  <si>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</si>
  <si>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</si>
  <si>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</si>
  <si>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</si>
  <si>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</si>
  <si>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</si>
  <si>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</si>
  <si>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</si>
  <si>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</si>
  <si>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</si>
  <si>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</si>
  <si>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</si>
  <si>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</si>
  <si>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</si>
  <si>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</si>
  <si>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</si>
  <si>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</si>
  <si>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</si>
  <si>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</si>
  <si>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</si>
  <si>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</si>
  <si>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</si>
  <si>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</si>
  <si>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</si>
  <si>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</si>
  <si>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</si>
  <si>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</si>
  <si>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</si>
  <si>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</si>
  <si>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</si>
  <si>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</si>
  <si>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</si>
  <si>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</si>
  <si>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</si>
  <si>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</si>
  <si>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</si>
  <si>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</si>
  <si>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</si>
  <si>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</si>
  <si>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</si>
  <si>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</si>
  <si>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</si>
  <si>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</si>
  <si>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</si>
  <si>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</si>
  <si>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</si>
  <si>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</si>
  <si>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</si>
  <si>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</si>
  <si>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</si>
  <si>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</si>
  <si>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</si>
  <si>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</si>
  <si>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</si>
  <si>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</si>
  <si>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</si>
  <si>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</si>
  <si>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</si>
  <si>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</si>
  <si>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</si>
  <si>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</si>
  <si>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</si>
  <si>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</si>
  <si>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</si>
  <si>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</si>
  <si>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</si>
  <si>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</si>
  <si>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</si>
  <si>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</si>
  <si>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</si>
  <si>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</si>
  <si>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</si>
  <si>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</si>
  <si>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</si>
  <si>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</si>
  <si>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</si>
  <si>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</si>
  <si>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</si>
  <si>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</si>
  <si>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</si>
  <si>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</si>
  <si>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</si>
  <si>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</si>
  <si>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</si>
  <si>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</si>
  <si>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</si>
  <si>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</si>
  <si>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</si>
  <si>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</si>
  <si>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</si>
  <si>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</si>
  <si>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</si>
  <si>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</si>
  <si>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</si>
  <si>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</si>
  <si>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</si>
  <si>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</si>
  <si>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</si>
  <si>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</si>
  <si>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</si>
  <si>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</si>
  <si>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</si>
  <si>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</si>
  <si>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</si>
  <si>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</si>
  <si>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</si>
  <si>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</si>
  <si>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</si>
  <si>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</si>
  <si>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</si>
  <si>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</si>
  <si>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</si>
  <si>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</si>
  <si>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</si>
  <si>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</si>
  <si>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</si>
  <si>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</si>
  <si>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</si>
  <si>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</si>
  <si>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</si>
  <si>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</si>
  <si>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</si>
  <si>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</si>
  <si>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</si>
  <si>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</si>
  <si>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</si>
  <si>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</si>
  <si>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</si>
  <si>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</si>
  <si>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</si>
  <si>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</si>
  <si>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</si>
  <si>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</si>
  <si>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</si>
  <si>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</si>
  <si>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</si>
  <si>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</si>
  <si>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</si>
  <si>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</si>
  <si>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</si>
  <si>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</si>
  <si>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</si>
  <si>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</si>
  <si>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</si>
  <si>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</si>
  <si>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</si>
  <si>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</si>
  <si>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</si>
  <si>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</si>
  <si>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</si>
  <si>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</si>
  <si>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</si>
  <si>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</si>
  <si>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</si>
  <si>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</si>
  <si>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</si>
  <si>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</si>
  <si>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</si>
  <si>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</si>
  <si>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</si>
  <si>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</si>
  <si>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</si>
  <si>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</si>
  <si>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</si>
  <si>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</si>
  <si>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</si>
  <si>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</si>
  <si>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</si>
  <si>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</si>
  <si>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</si>
  <si>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</si>
  <si>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</si>
  <si>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</si>
  <si>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</si>
  <si>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</si>
  <si>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</si>
  <si>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</si>
  <si>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</si>
  <si>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</si>
  <si>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</si>
  <si>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</si>
  <si>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</si>
  <si>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</si>
  <si>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</si>
  <si>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</si>
  <si>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</si>
  <si>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</si>
  <si>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</si>
  <si>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</si>
  <si>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</si>
  <si>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</si>
  <si>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</si>
  <si>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</si>
  <si>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</si>
  <si>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</si>
  <si>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</si>
  <si>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</si>
  <si>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</si>
  <si>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</si>
  <si>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</si>
  <si>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</si>
  <si>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</si>
  <si>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</si>
  <si>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</si>
  <si>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</si>
  <si>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</si>
  <si>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</si>
  <si>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</si>
  <si>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</si>
  <si>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</si>
  <si>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</si>
  <si>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</si>
  <si>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</si>
  <si>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</si>
  <si>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</si>
  <si>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</si>
  <si>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</si>
  <si>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</si>
  <si>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</si>
  <si>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</si>
  <si>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</si>
  <si>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</si>
  <si>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</si>
  <si>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</si>
  <si>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</si>
  <si>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</si>
  <si>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</si>
  <si>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</si>
  <si>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</si>
  <si>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</si>
  <si>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</si>
  <si>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</si>
  <si>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</si>
  <si>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</si>
  <si>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</si>
  <si>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</si>
  <si>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</si>
  <si>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</si>
  <si>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</si>
  <si>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</si>
  <si>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</si>
  <si>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</si>
  <si>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</si>
  <si>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</si>
  <si>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</si>
  <si>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</si>
  <si>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</si>
  <si>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</si>
  <si>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</si>
  <si>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</si>
  <si>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</si>
  <si>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</si>
  <si>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</si>
  <si>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</si>
  <si>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</si>
  <si>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</si>
  <si>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</si>
  <si>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</si>
  <si>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</si>
  <si>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</si>
  <si>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</si>
  <si>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</si>
  <si>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</si>
  <si>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</si>
  <si>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</si>
  <si>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</si>
  <si>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</si>
  <si>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</si>
  <si>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</si>
  <si>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</si>
  <si>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</si>
  <si>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</si>
  <si>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</si>
  <si>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</si>
  <si>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</si>
  <si>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</si>
  <si>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</si>
  <si>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</si>
  <si>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</si>
  <si>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</si>
  <si>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</si>
  <si>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</si>
  <si>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</si>
  <si>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</si>
  <si>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</si>
  <si>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</si>
  <si>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</si>
  <si>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</si>
  <si>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</si>
  <si>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</si>
  <si>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</si>
  <si>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</si>
  <si>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</si>
  <si>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</si>
  <si>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</si>
  <si>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</si>
  <si>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</si>
  <si>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</si>
  <si>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</si>
  <si>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</si>
  <si>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</si>
  <si>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</si>
  <si>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</si>
  <si>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</si>
  <si>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</si>
  <si>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</si>
  <si>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</si>
  <si>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</si>
  <si>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</si>
  <si>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</si>
  <si>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</si>
  <si>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</si>
  <si>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</si>
  <si>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</si>
  <si>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</si>
  <si>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</si>
  <si>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</si>
  <si>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</si>
  <si>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</si>
  <si>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</si>
  <si>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</si>
  <si>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</si>
  <si>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</si>
  <si>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</si>
  <si>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</si>
  <si>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</si>
  <si>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</si>
  <si>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</si>
  <si>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</si>
  <si>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</si>
  <si>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</si>
  <si>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</si>
  <si>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</si>
  <si>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</si>
  <si>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</si>
  <si>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</si>
  <si>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</si>
  <si>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</si>
  <si>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</si>
  <si>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</si>
  <si>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</si>
  <si>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</si>
  <si>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</si>
  <si>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</si>
  <si>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</si>
  <si>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</si>
  <si>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</si>
  <si>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</si>
  <si>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</si>
  <si>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</si>
  <si>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</si>
  <si>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</si>
  <si>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</si>
  <si>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</si>
  <si>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</si>
  <si>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</si>
  <si>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</si>
  <si>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</si>
  <si>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</si>
  <si>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</si>
  <si>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</si>
  <si>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</si>
  <si>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</si>
  <si>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</si>
  <si>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</si>
  <si>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</si>
  <si>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</si>
  <si>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</si>
  <si>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</si>
  <si>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</si>
  <si>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</si>
  <si>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</si>
  <si>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</si>
  <si>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</si>
  <si>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</si>
  <si>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</si>
  <si>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</si>
  <si>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</si>
  <si>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</si>
  <si>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</si>
  <si>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</si>
  <si>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</si>
  <si>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</si>
  <si>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</si>
  <si>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</si>
  <si>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</si>
  <si>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</si>
  <si>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</si>
  <si>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</si>
  <si>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</si>
  <si>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</si>
  <si>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</si>
  <si>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</si>
  <si>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</si>
  <si>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</si>
  <si>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</si>
  <si>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</si>
  <si>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</si>
  <si>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</si>
  <si>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</si>
  <si>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</si>
  <si>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</si>
  <si>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</si>
  <si>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</si>
  <si>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</si>
  <si>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</si>
  <si>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</si>
  <si>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</si>
  <si>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</si>
  <si>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</si>
  <si>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</si>
  <si>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</si>
  <si>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</si>
  <si>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</si>
  <si>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</si>
  <si>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</si>
  <si>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</si>
  <si>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</si>
  <si>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</si>
  <si>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</si>
  <si>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</si>
  <si>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</si>
  <si>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</si>
  <si>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</si>
  <si>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</si>
  <si>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</si>
  <si>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</si>
  <si>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</si>
  <si>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</si>
  <si>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</si>
  <si>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</si>
  <si>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</si>
  <si>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</si>
  <si>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</si>
  <si>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</si>
  <si>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</si>
  <si>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</si>
  <si>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</si>
  <si>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</si>
  <si>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</si>
  <si>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</si>
  <si>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</si>
  <si>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</si>
  <si>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</si>
  <si>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</si>
  <si>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</si>
  <si>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</si>
  <si>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</si>
  <si>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</si>
  <si>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</si>
  <si>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</si>
  <si>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</si>
  <si>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</si>
  <si>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</si>
  <si>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</si>
  <si>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</si>
  <si>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</si>
  <si>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</si>
  <si>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</si>
  <si>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</si>
  <si>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</si>
  <si>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</si>
  <si>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</si>
  <si>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</si>
  <si>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</si>
  <si>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</si>
  <si>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</si>
  <si>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</si>
  <si>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</si>
  <si>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</si>
  <si>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</si>
  <si>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</si>
  <si>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</si>
  <si>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</si>
  <si>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</si>
  <si>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</si>
  <si>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</si>
  <si>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</si>
  <si>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</si>
  <si>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</si>
  <si>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</si>
  <si>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</si>
  <si>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</si>
  <si>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</si>
  <si>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</si>
  <si>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</si>
  <si>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</si>
  <si>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</si>
  <si>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</si>
  <si>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</si>
  <si>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</si>
  <si>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</si>
  <si>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</si>
  <si>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</si>
  <si>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</si>
  <si>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</si>
  <si>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</si>
  <si>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</si>
  <si>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</si>
  <si>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</si>
  <si>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</si>
  <si>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</si>
  <si>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</si>
  <si>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</si>
  <si>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</si>
  <si>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</si>
  <si>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</si>
  <si>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</si>
  <si>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</si>
  <si>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</si>
  <si>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</si>
  <si>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</si>
  <si>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</si>
  <si>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</si>
  <si>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</si>
  <si>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</si>
  <si>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</si>
  <si>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</si>
  <si>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</si>
  <si>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</si>
  <si>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</si>
  <si>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</si>
  <si>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</si>
  <si>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</si>
  <si>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</si>
  <si>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</si>
  <si>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</si>
  <si>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</si>
  <si>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</si>
  <si>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</si>
  <si>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</si>
  <si>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</si>
  <si>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</si>
  <si>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</si>
  <si>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</si>
  <si>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</si>
  <si>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</si>
  <si>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</si>
  <si>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</si>
  <si>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</si>
  <si>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</si>
  <si>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</si>
  <si>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</si>
  <si>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</si>
  <si>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</si>
  <si>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</si>
  <si>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</si>
  <si>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</si>
  <si>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</si>
  <si>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</si>
  <si>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</si>
  <si>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</si>
  <si>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</si>
  <si>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</si>
  <si>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</si>
  <si>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</si>
  <si>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</si>
  <si>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</si>
  <si>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</si>
  <si>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</si>
  <si>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</si>
  <si>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</si>
  <si>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</si>
  <si>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</si>
  <si>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</si>
  <si>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</si>
  <si>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</si>
  <si>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</si>
  <si>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</si>
  <si>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</si>
  <si>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</si>
  <si>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</si>
  <si>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</si>
  <si>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</si>
  <si>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</si>
  <si>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</si>
  <si>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</si>
  <si>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</si>
  <si>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</si>
  <si>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</si>
  <si>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</si>
  <si>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</si>
  <si>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</si>
  <si>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</si>
  <si>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</si>
  <si>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</si>
  <si>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</si>
  <si>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</si>
  <si>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</si>
  <si>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</si>
  <si>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</si>
  <si>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</si>
  <si>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</si>
  <si>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</si>
  <si>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</si>
  <si>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</si>
  <si>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</si>
  <si>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</si>
  <si>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</si>
  <si>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</si>
  <si>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</si>
  <si>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</si>
  <si>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</si>
  <si>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</si>
  <si>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</si>
  <si>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</si>
  <si>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</si>
  <si>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</si>
  <si>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</si>
  <si>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</si>
  <si>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</si>
  <si>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</si>
  <si>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</si>
  <si>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</si>
  <si>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</si>
  <si>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</si>
  <si>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</si>
  <si>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</si>
  <si>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</si>
  <si>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</si>
  <si>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</si>
  <si>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</si>
  <si>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</si>
  <si>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</si>
  <si>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</si>
  <si>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</si>
  <si>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</si>
  <si>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</si>
  <si>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</si>
  <si>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</si>
  <si>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</si>
  <si>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</si>
  <si>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</si>
  <si>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</si>
  <si>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</si>
  <si>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</si>
  <si>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</si>
  <si>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</si>
  <si>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</si>
  <si>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</si>
  <si>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</si>
  <si>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</si>
  <si>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</si>
  <si>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</si>
  <si>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</si>
  <si>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</si>
  <si>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</si>
  <si>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</si>
  <si>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</si>
  <si>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</si>
  <si>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</si>
  <si>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</si>
  <si>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</si>
  <si>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</si>
  <si>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</si>
  <si>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</si>
  <si>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</si>
  <si>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</si>
  <si>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</si>
  <si>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</si>
  <si>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</si>
  <si>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</si>
  <si>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</si>
  <si>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</si>
  <si>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</si>
  <si>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</si>
  <si>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</si>
  <si>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</si>
  <si>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</si>
  <si>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</si>
  <si>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</si>
  <si>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</si>
  <si>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</si>
  <si>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</si>
  <si>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</si>
  <si>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</si>
  <si>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</si>
  <si>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</si>
  <si>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</si>
  <si>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</si>
  <si>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</si>
  <si>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</si>
  <si>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</si>
  <si>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</si>
  <si>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</si>
  <si>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</si>
  <si>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</si>
  <si>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</si>
  <si>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</si>
  <si>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</si>
  <si>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</si>
  <si>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</si>
  <si>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</si>
  <si>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</si>
  <si>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</si>
  <si>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</si>
  <si>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</si>
  <si>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</si>
  <si>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</si>
  <si>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</si>
  <si>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</si>
  <si>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</si>
  <si>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</si>
  <si>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</si>
  <si>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</si>
  <si>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</si>
  <si>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</si>
  <si>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</si>
  <si>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</si>
  <si>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</si>
  <si>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</si>
  <si>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</si>
  <si>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</si>
  <si>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</si>
  <si>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</si>
  <si>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</si>
  <si>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</si>
  <si>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</si>
  <si>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</si>
  <si>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</si>
  <si>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</si>
  <si>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</si>
  <si>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</si>
  <si>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</si>
  <si>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</si>
  <si>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</si>
  <si>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</si>
  <si>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</si>
  <si>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</si>
  <si>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</si>
  <si>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</si>
  <si>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</si>
  <si>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</si>
  <si>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</si>
  <si>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</si>
  <si>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</si>
  <si>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</si>
  <si>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</si>
  <si>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</si>
  <si>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</si>
  <si>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</si>
  <si>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</si>
  <si>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</si>
  <si>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</si>
  <si>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</si>
  <si>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</si>
  <si>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</si>
  <si>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</si>
  <si>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</si>
  <si>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</si>
  <si>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</si>
  <si>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</si>
  <si>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</si>
  <si>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</si>
  <si>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</si>
  <si>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</si>
  <si>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</si>
  <si>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</si>
  <si>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</si>
  <si>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</si>
  <si>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</si>
  <si>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</si>
  <si>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</si>
  <si>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</si>
  <si>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</si>
  <si>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</si>
  <si>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</si>
  <si>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</si>
  <si>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</si>
  <si>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</si>
  <si>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</si>
  <si>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</si>
  <si>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</si>
  <si>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</si>
  <si>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</si>
  <si>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</si>
  <si>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</si>
  <si>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</si>
  <si>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</si>
  <si>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</si>
  <si>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</si>
  <si>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</si>
  <si>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</si>
  <si>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</si>
  <si>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</si>
  <si>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</si>
  <si>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</si>
  <si>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</si>
  <si>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</si>
  <si>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</si>
  <si>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</si>
  <si>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</si>
  <si>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</si>
  <si>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</si>
  <si>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</si>
  <si>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</si>
  <si>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</si>
  <si>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</si>
  <si>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</si>
  <si>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</si>
  <si>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</si>
  <si>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</si>
  <si>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</si>
  <si>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</si>
  <si>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</si>
  <si>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</si>
  <si>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</si>
  <si>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</si>
  <si>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</si>
  <si>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</si>
  <si>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</si>
  <si>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</si>
  <si>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</si>
  <si>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</si>
  <si>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</si>
  <si>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</si>
  <si>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</si>
  <si>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</si>
  <si>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</si>
  <si>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</si>
  <si>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</si>
  <si>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</si>
  <si>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</si>
  <si>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</si>
  <si>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</si>
  <si>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</si>
  <si>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</si>
  <si>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</si>
  <si>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</si>
  <si>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</si>
  <si>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</si>
  <si>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</si>
  <si>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</si>
  <si>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</si>
  <si>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</si>
  <si>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</si>
  <si>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</si>
  <si>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</si>
  <si>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</si>
  <si>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</si>
  <si>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</si>
  <si>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</si>
  <si>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</si>
  <si>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</si>
  <si>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</si>
  <si>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</si>
  <si>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</si>
  <si>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</si>
  <si>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</si>
  <si>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</si>
  <si>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</si>
  <si>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</si>
  <si>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</si>
  <si>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</si>
  <si>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</si>
  <si>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</si>
  <si>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</si>
  <si>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</si>
  <si>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</si>
  <si>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</si>
  <si>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</si>
  <si>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</si>
  <si>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</si>
  <si>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</si>
  <si>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</si>
  <si>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</si>
  <si>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</si>
  <si>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</si>
  <si>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</si>
  <si>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</si>
  <si>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</si>
  <si>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</si>
  <si>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</si>
  <si>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</si>
  <si>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</si>
  <si>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</si>
  <si>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</si>
  <si>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</si>
  <si>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</si>
  <si>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</si>
  <si>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</si>
  <si>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</si>
  <si>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</si>
  <si>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</si>
  <si>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</si>
  <si>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</si>
  <si>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</si>
  <si>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</si>
  <si>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</si>
  <si>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</si>
  <si>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</si>
  <si>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</si>
  <si>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</si>
  <si>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</si>
  <si>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</si>
  <si>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</si>
  <si>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</si>
  <si>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</si>
  <si>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</si>
  <si>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</si>
  <si>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</si>
  <si>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</si>
  <si>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</si>
  <si>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</si>
  <si>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</si>
  <si>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</si>
  <si>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</si>
  <si>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</si>
  <si>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</si>
  <si>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</si>
  <si>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</si>
  <si>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</si>
  <si>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</si>
  <si>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</si>
  <si>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</si>
  <si>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</si>
  <si>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</si>
  <si>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</si>
  <si>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</si>
  <si>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</si>
  <si>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</si>
  <si>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</si>
  <si>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</si>
  <si>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</si>
  <si>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</si>
  <si>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</si>
  <si>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</si>
  <si>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</si>
  <si>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</si>
  <si>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</si>
  <si>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</si>
  <si>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</si>
  <si>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</si>
  <si>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</si>
  <si>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</si>
  <si>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</si>
  <si>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</si>
  <si>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</si>
  <si>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</si>
  <si>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</si>
  <si>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</si>
  <si>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</si>
  <si>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</si>
  <si>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</si>
  <si>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</si>
  <si>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</si>
  <si>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</si>
  <si>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</si>
  <si>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</si>
  <si>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</si>
  <si>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</si>
  <si>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</si>
  <si>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</si>
  <si>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</si>
  <si>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</si>
  <si>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</si>
  <si>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</si>
  <si>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</si>
  <si>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</si>
  <si>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</si>
  <si>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</si>
  <si>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</si>
  <si>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</si>
  <si>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</si>
  <si>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</si>
  <si>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</si>
  <si>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</si>
  <si>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</si>
  <si>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</si>
  <si>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</si>
  <si>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</si>
  <si>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</si>
  <si>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</si>
  <si>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</si>
  <si>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</si>
  <si>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</si>
  <si>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</si>
  <si>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</si>
  <si>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</si>
  <si>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</si>
  <si>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</si>
  <si>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</si>
  <si>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</si>
  <si>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</si>
  <si>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</si>
  <si>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</si>
  <si>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</si>
  <si>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</si>
  <si>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</si>
  <si>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</si>
  <si>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</si>
  <si>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</si>
  <si>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</si>
  <si>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</si>
  <si>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</si>
  <si>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</si>
  <si>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</si>
  <si>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</si>
  <si>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</si>
  <si>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</si>
  <si>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</si>
  <si>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</si>
  <si>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</si>
  <si>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</si>
  <si>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</si>
  <si>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</si>
  <si>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</si>
  <si>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</si>
  <si>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</si>
  <si>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</si>
  <si>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</si>
  <si>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</si>
  <si>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</si>
  <si>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</si>
  <si>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</si>
  <si>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</si>
  <si>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</si>
  <si>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</si>
  <si>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</si>
  <si>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</si>
  <si>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</si>
  <si>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</si>
  <si>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</si>
  <si>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</si>
  <si>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</si>
  <si>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</si>
  <si>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</si>
  <si>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</si>
  <si>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</si>
  <si>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</si>
  <si>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</si>
  <si>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</si>
  <si>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</si>
  <si>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</si>
  <si>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</si>
  <si>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</si>
  <si>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</si>
  <si>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</si>
  <si>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</si>
  <si>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</si>
  <si>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</si>
  <si>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</si>
  <si>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</si>
  <si>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</si>
  <si>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</si>
  <si>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</si>
  <si>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</si>
  <si>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</si>
  <si>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</si>
  <si>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</si>
  <si>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</si>
  <si>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</si>
  <si>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</si>
  <si>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</si>
  <si>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</si>
  <si>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</si>
  <si>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</si>
  <si>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</si>
  <si>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</si>
  <si>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</si>
  <si>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</si>
  <si>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</si>
  <si>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</si>
  <si>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</si>
  <si>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</si>
  <si>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</si>
  <si>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</si>
  <si>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</si>
  <si>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</si>
  <si>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</si>
  <si>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</si>
  <si>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</si>
  <si>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</si>
  <si>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</si>
  <si>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</si>
  <si>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</si>
  <si>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</si>
  <si>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</si>
  <si>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</si>
  <si>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</si>
  <si>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</si>
  <si>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</si>
  <si>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</si>
  <si>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</si>
  <si>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</si>
  <si>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</si>
  <si>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</si>
  <si>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</si>
  <si>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</si>
  <si>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</si>
  <si>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</si>
  <si>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</si>
  <si>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</si>
  <si>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</si>
  <si>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</si>
  <si>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</si>
  <si>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</si>
  <si>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</si>
  <si>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</si>
  <si>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</si>
  <si>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</si>
  <si>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</si>
  <si>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</si>
  <si>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</si>
  <si>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</si>
  <si>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</si>
  <si>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</si>
  <si>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</si>
  <si>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</si>
  <si>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</si>
  <si>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</si>
  <si>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</si>
  <si>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</si>
  <si>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</si>
  <si>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</si>
  <si>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</si>
  <si>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</si>
  <si>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</si>
  <si>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</si>
  <si>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</si>
  <si>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</si>
  <si>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</si>
  <si>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</si>
  <si>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</si>
  <si>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</si>
  <si>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</si>
  <si>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</si>
  <si>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</si>
  <si>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</si>
  <si>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</si>
  <si>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</si>
  <si>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</si>
  <si>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</si>
  <si>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</si>
  <si>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</si>
  <si>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</si>
  <si>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</si>
  <si>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</si>
  <si>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</si>
  <si>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</si>
  <si>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</si>
  <si>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</si>
  <si>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</si>
  <si>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</si>
  <si>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</si>
  <si>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</si>
  <si>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</si>
  <si>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</si>
  <si>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</si>
  <si>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</si>
  <si>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</si>
  <si>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</si>
  <si>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</si>
  <si>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</si>
  <si>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</si>
  <si>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</si>
  <si>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</si>
  <si>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</si>
  <si>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</si>
  <si>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</si>
  <si>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</si>
  <si>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</si>
  <si>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</si>
  <si>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</si>
  <si>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</si>
  <si>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</si>
  <si>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</si>
  <si>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</si>
  <si>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</si>
  <si>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</si>
  <si>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</si>
  <si>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</si>
  <si>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</si>
  <si>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</si>
  <si>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</si>
  <si>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</si>
  <si>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</si>
  <si>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</si>
  <si>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</si>
  <si>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</si>
  <si>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</si>
  <si>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</si>
  <si>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</si>
  <si>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</si>
  <si>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</si>
  <si>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</si>
  <si>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</si>
  <si>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</si>
  <si>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</si>
  <si>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</si>
  <si>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</si>
  <si>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</si>
  <si>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</si>
  <si>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</si>
  <si>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</si>
  <si>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</si>
  <si>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</si>
  <si>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</si>
  <si>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</si>
  <si>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</si>
  <si>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</si>
  <si>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</si>
  <si>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</si>
  <si>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</si>
  <si>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</si>
  <si>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</si>
  <si>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</si>
  <si>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</si>
  <si>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</si>
  <si>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</si>
  <si>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</si>
  <si>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</si>
  <si>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</si>
  <si>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</si>
  <si>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</si>
  <si>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</si>
  <si>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</si>
  <si>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</si>
  <si>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</si>
  <si>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</si>
  <si>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</si>
  <si>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</si>
  <si>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</si>
  <si>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</si>
  <si>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</si>
  <si>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</si>
  <si>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</si>
  <si>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</si>
  <si>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</si>
  <si>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</si>
  <si>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</si>
  <si>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</si>
  <si>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</si>
  <si>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</si>
  <si>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</si>
  <si>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</si>
  <si>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</si>
  <si>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</si>
  <si>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</si>
  <si>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</si>
  <si>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</si>
  <si>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</si>
  <si>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</si>
  <si>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</si>
  <si>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</si>
  <si>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</si>
  <si>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</si>
  <si>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</si>
  <si>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</si>
  <si>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</si>
  <si>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</si>
  <si>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</si>
  <si>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</si>
  <si>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</si>
  <si>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</si>
  <si>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</si>
  <si>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</si>
  <si>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</si>
  <si>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</si>
  <si>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</si>
  <si>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</si>
  <si>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</si>
  <si>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</si>
  <si>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</si>
  <si>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</si>
  <si>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</si>
  <si>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</si>
  <si>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</si>
  <si>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</si>
  <si>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</si>
  <si>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</si>
  <si>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</si>
  <si>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</si>
  <si>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</si>
  <si>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</si>
  <si>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</si>
  <si>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</si>
  <si>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</si>
  <si>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</si>
  <si>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</si>
  <si>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</si>
  <si>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</si>
  <si>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</si>
  <si>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</si>
  <si>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</si>
  <si>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</si>
  <si>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</si>
  <si>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</si>
  <si>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</si>
  <si>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</si>
  <si>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</si>
  <si>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</si>
  <si>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</si>
  <si>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</si>
  <si>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</si>
  <si>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</si>
  <si>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</si>
  <si>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</si>
  <si>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</si>
  <si>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</si>
  <si>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</si>
  <si>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</si>
  <si>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</si>
  <si>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</si>
  <si>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</si>
  <si>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</si>
  <si>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</si>
  <si>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</si>
  <si>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</si>
  <si>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</si>
  <si>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</si>
  <si>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</si>
  <si>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</si>
  <si>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</si>
  <si>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</si>
  <si>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</si>
  <si>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</si>
  <si>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</si>
  <si>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</si>
  <si>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</si>
  <si>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</si>
  <si>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</si>
  <si>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</si>
  <si>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</si>
  <si>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</si>
  <si>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</si>
  <si>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</si>
  <si>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</si>
  <si>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</si>
  <si>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</si>
  <si>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</si>
  <si>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</si>
  <si>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</si>
  <si>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</si>
  <si>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</si>
  <si>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</si>
  <si>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</si>
  <si>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</si>
  <si>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</si>
  <si>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</si>
  <si>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</si>
  <si>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</si>
  <si>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</si>
  <si>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</si>
  <si>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</si>
  <si>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</si>
  <si>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</si>
  <si>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</si>
  <si>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</si>
  <si>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</si>
  <si>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</si>
  <si>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</si>
  <si>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</si>
  <si>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</si>
  <si>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</si>
  <si>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</si>
  <si>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</si>
  <si>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</si>
  <si>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</si>
  <si>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</si>
  <si>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</si>
  <si>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</si>
  <si>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</si>
  <si>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</si>
  <si>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</si>
  <si>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</si>
  <si>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</si>
  <si>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</si>
  <si>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</si>
  <si>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</si>
  <si>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</si>
  <si>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</si>
  <si>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</si>
  <si>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</si>
  <si>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</si>
  <si>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</si>
  <si>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</si>
  <si>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</si>
  <si>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</si>
  <si>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</si>
  <si>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</si>
  <si>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</si>
  <si>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</si>
  <si>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</si>
  <si>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</si>
  <si>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</si>
  <si>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</si>
  <si>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</si>
  <si>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</si>
  <si>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</si>
  <si>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</si>
  <si>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</si>
  <si>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</si>
  <si>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</si>
  <si>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</si>
  <si>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</si>
  <si>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</si>
  <si>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</si>
  <si>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</si>
  <si>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</si>
  <si>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</si>
  <si>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</si>
  <si>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</si>
  <si>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</si>
  <si>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</si>
  <si>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</si>
  <si>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</si>
  <si>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</si>
  <si>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</si>
  <si>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</si>
  <si>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</si>
  <si>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</si>
  <si>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</si>
  <si>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</si>
  <si>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</si>
  <si>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</si>
  <si>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</si>
  <si>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</si>
  <si>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</si>
  <si>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</si>
  <si>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</si>
  <si>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</si>
  <si>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</si>
  <si>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</si>
  <si>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</si>
  <si>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</si>
  <si>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</si>
  <si>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</si>
  <si>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</si>
  <si>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</si>
  <si>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</si>
  <si>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</si>
  <si>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</si>
  <si>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</si>
  <si>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</si>
  <si>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</si>
  <si>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</si>
  <si>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</si>
  <si>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</si>
  <si>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</si>
  <si>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</si>
  <si>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</si>
  <si>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</si>
  <si>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</si>
  <si>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</si>
  <si>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</si>
  <si>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</si>
  <si>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</si>
  <si>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</si>
  <si>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</si>
  <si>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</si>
  <si>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</si>
  <si>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</si>
  <si>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</si>
  <si>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</si>
  <si>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</si>
  <si>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</si>
  <si>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</si>
  <si>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</si>
  <si>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</si>
  <si>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</si>
  <si>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</si>
  <si>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</si>
  <si>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</si>
  <si>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</si>
  <si>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</si>
  <si>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</si>
  <si>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</si>
  <si>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</si>
  <si>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</si>
  <si>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</si>
  <si>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</si>
  <si>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</si>
  <si>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</si>
  <si>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</si>
  <si>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</si>
  <si>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</si>
  <si>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</si>
  <si>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</si>
  <si>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</si>
  <si>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</si>
  <si>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</si>
  <si>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</si>
  <si>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</si>
  <si>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</si>
  <si>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</si>
  <si>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</si>
  <si>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</si>
  <si>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</si>
  <si>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</si>
  <si>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</si>
  <si>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</si>
  <si>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</si>
  <si>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</si>
  <si>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</si>
  <si>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</si>
  <si>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</si>
  <si>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</si>
  <si>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</si>
  <si>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</si>
  <si>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</si>
  <si>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</si>
  <si>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</si>
  <si>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</si>
  <si>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</si>
  <si>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</si>
  <si>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</si>
  <si>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</si>
  <si>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</si>
  <si>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</si>
  <si>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</si>
  <si>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</si>
  <si>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</si>
  <si>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</si>
  <si>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</si>
  <si>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</si>
  <si>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</si>
  <si>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</si>
  <si>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</si>
  <si>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</si>
  <si>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</si>
  <si>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</si>
  <si>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</si>
  <si>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</si>
  <si>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</si>
  <si>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</si>
  <si>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</si>
  <si>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</si>
  <si>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</si>
  <si>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</si>
  <si>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</si>
  <si>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</si>
  <si>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</si>
  <si>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</si>
  <si>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</si>
  <si>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</si>
  <si>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</si>
  <si>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</si>
  <si>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</si>
  <si>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</si>
  <si>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</si>
  <si>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</si>
  <si>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</si>
  <si>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</si>
  <si>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</si>
  <si>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</si>
  <si>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</si>
  <si>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</si>
  <si>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</si>
  <si>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</si>
  <si>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</si>
  <si>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</si>
  <si>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</si>
  <si>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</si>
  <si>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</si>
  <si>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</si>
  <si>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</si>
  <si>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</si>
  <si>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</si>
  <si>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</si>
  <si>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</si>
  <si>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</si>
  <si>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</si>
  <si>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</si>
  <si>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</si>
  <si>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</si>
  <si>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</si>
  <si>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</si>
  <si>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</si>
  <si>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</si>
  <si>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</si>
  <si>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</si>
  <si>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</si>
  <si>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</si>
  <si>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</si>
  <si>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</si>
  <si>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</si>
  <si>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</si>
  <si>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</si>
  <si>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</si>
  <si>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</si>
  <si>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</si>
  <si>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</si>
  <si>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</si>
  <si>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</si>
  <si>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</si>
  <si>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</si>
  <si>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</si>
  <si>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</si>
  <si>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</si>
  <si>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</si>
  <si>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</si>
  <si>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</si>
  <si>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</si>
  <si>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</si>
  <si>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</si>
  <si>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</si>
  <si>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</si>
  <si>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</si>
  <si>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</si>
  <si>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</si>
  <si>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</si>
  <si>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</si>
  <si>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</si>
  <si>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</si>
  <si>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</si>
  <si>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</si>
  <si>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</si>
  <si>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</si>
  <si>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</si>
  <si>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</si>
  <si>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</si>
  <si>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</si>
  <si>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</si>
  <si>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</si>
  <si>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</si>
  <si>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</si>
  <si>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</si>
  <si>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</si>
  <si>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</si>
  <si>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</si>
  <si>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</si>
  <si>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</si>
  <si>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</si>
  <si>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</si>
  <si>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</si>
  <si>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</si>
  <si>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</si>
  <si>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</si>
  <si>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</si>
  <si>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</si>
  <si>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</si>
  <si>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</si>
  <si>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</si>
  <si>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</si>
  <si>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</si>
  <si>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</si>
  <si>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</si>
  <si>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</si>
  <si>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</si>
  <si>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</si>
  <si>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</si>
  <si>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</si>
  <si>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</si>
  <si>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</si>
  <si>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</si>
  <si>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</si>
  <si>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</si>
  <si>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</si>
  <si>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</si>
  <si>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</si>
  <si>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</si>
  <si>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</si>
  <si>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</si>
  <si>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</si>
  <si>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</si>
  <si>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</si>
  <si>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</si>
  <si>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</si>
  <si>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</si>
  <si>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</si>
  <si>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</si>
  <si>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</si>
  <si>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</si>
  <si>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</si>
  <si>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</si>
  <si>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</si>
  <si>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</si>
  <si>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</si>
  <si>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</si>
  <si>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</si>
  <si>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</si>
  <si>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</si>
  <si>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</si>
  <si>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</si>
  <si>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</si>
  <si>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</si>
  <si>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</si>
  <si>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</si>
  <si>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</si>
  <si>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</si>
  <si>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</si>
  <si>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</si>
  <si>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</si>
  <si>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</si>
  <si>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</si>
  <si>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</si>
  <si>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</si>
  <si>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</si>
  <si>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</si>
  <si>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</si>
  <si>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</si>
  <si>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</si>
  <si>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</si>
  <si>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</si>
  <si>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</si>
  <si>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</si>
  <si>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</si>
  <si>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</si>
  <si>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</si>
  <si>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</si>
  <si>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</si>
  <si>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</si>
  <si>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</si>
  <si>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</si>
  <si>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</si>
  <si>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</si>
  <si>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</si>
  <si>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</si>
  <si>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</si>
  <si>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</si>
  <si>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</si>
  <si>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</si>
  <si>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</si>
  <si>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</si>
  <si>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</si>
  <si>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</si>
  <si>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</si>
  <si>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</si>
  <si>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</si>
  <si>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</si>
  <si>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</si>
  <si>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</si>
  <si>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</si>
  <si>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</si>
  <si>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</si>
  <si>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</si>
  <si>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</si>
  <si>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</si>
  <si>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</si>
  <si>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</si>
  <si>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</si>
  <si>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</si>
  <si>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</si>
  <si>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</si>
  <si>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</si>
  <si>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</si>
  <si>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</si>
  <si>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</si>
  <si>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</si>
  <si>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</si>
  <si>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</si>
  <si>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</si>
  <si>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</si>
  <si>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</si>
  <si>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</si>
  <si>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</si>
  <si>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</si>
  <si>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</si>
  <si>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</si>
  <si>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</si>
  <si>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</si>
  <si>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</si>
  <si>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</si>
  <si>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</si>
  <si>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</si>
  <si>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</si>
  <si>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</si>
  <si>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</si>
  <si>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</si>
  <si>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</si>
  <si>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</si>
  <si>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</si>
  <si>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</si>
  <si>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</si>
  <si>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</si>
  <si>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</si>
  <si>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</si>
  <si>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</si>
  <si>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</si>
  <si>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</si>
  <si>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</si>
  <si>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</si>
  <si>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</si>
  <si>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</si>
  <si>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</si>
  <si>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</si>
  <si>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</si>
  <si>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</si>
  <si>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</si>
  <si>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</si>
  <si>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</si>
  <si>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</si>
  <si>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</si>
  <si>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</si>
  <si>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</si>
  <si>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</si>
  <si>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</si>
  <si>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</si>
  <si>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</si>
  <si>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</si>
  <si>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</si>
  <si>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</si>
  <si>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</si>
  <si>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</si>
  <si>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</si>
  <si>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</si>
  <si>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</si>
  <si>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</si>
  <si>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</si>
  <si>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</si>
  <si>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</si>
  <si>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</si>
  <si>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</si>
  <si>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</si>
  <si>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</si>
  <si>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</si>
  <si>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</si>
  <si>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</si>
  <si>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</si>
  <si>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</si>
  <si>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</si>
  <si>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</si>
  <si>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</si>
  <si>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</si>
  <si>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</si>
  <si>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</si>
  <si>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</si>
  <si>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</si>
  <si>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</si>
  <si>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</si>
  <si>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</si>
  <si>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</si>
  <si>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</si>
  <si>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</si>
  <si>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</si>
  <si>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</si>
  <si>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</si>
  <si>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</si>
  <si>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</si>
  <si>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</si>
  <si>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</si>
  <si>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</si>
  <si>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</si>
  <si>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</si>
  <si>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</si>
  <si>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</si>
  <si>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</si>
  <si>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</si>
  <si>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</si>
  <si>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</si>
  <si>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</si>
  <si>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</si>
  <si>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</si>
  <si>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</si>
  <si>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</si>
  <si>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</si>
  <si>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</si>
  <si>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</si>
  <si>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</si>
  <si>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</si>
  <si>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</si>
  <si>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</si>
  <si>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</si>
  <si>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</si>
  <si>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</si>
  <si>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</si>
  <si>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</si>
  <si>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</si>
  <si>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</si>
  <si>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</si>
  <si>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</si>
  <si>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</si>
  <si>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</si>
  <si>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</si>
  <si>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</si>
  <si>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</si>
  <si>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</si>
  <si>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</si>
  <si>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</si>
  <si>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</si>
  <si>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</si>
  <si>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</si>
  <si>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</si>
  <si>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</si>
  <si>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</si>
  <si>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</si>
  <si>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</si>
  <si>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</si>
  <si>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</si>
  <si>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</si>
  <si>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</si>
  <si>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</si>
  <si>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</si>
  <si>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</si>
  <si>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</si>
  <si>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</si>
  <si>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</si>
  <si>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</si>
  <si>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</si>
  <si>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</si>
  <si>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</si>
  <si>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</si>
  <si>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</si>
  <si>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</si>
  <si>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</si>
  <si>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</si>
  <si>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</si>
  <si>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</si>
  <si>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</si>
  <si>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</si>
  <si>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</si>
  <si>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</si>
  <si>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</si>
  <si>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</si>
  <si>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</si>
  <si>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</si>
  <si>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</si>
  <si>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</si>
  <si>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</si>
  <si>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</si>
  <si>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</si>
  <si>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</si>
  <si>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</si>
  <si>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</si>
  <si>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</si>
  <si>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</si>
  <si>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</si>
  <si>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</si>
  <si>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</si>
  <si>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</si>
  <si>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</si>
  <si>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</si>
  <si>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</si>
  <si>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</si>
  <si>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</si>
  <si>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</si>
  <si>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</si>
  <si>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</si>
  <si>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</si>
  <si>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</si>
  <si>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</si>
  <si>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</si>
  <si>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</si>
  <si>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</si>
  <si>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</si>
  <si>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</si>
  <si>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</si>
  <si>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</si>
  <si>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</si>
  <si>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</si>
  <si>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</si>
  <si>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</si>
  <si>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</si>
  <si>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</si>
  <si>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</si>
  <si>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</si>
  <si>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</si>
  <si>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</si>
  <si>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</si>
  <si>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</si>
  <si>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</si>
  <si>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</si>
  <si>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</si>
  <si>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</si>
  <si>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</si>
  <si>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</si>
  <si>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</si>
  <si>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</si>
  <si>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</si>
  <si>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</si>
  <si>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</si>
  <si>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</si>
  <si>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</si>
  <si>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</si>
  <si>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</si>
  <si>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</si>
  <si>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</si>
  <si>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</si>
  <si>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</si>
  <si>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</si>
  <si>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</si>
  <si>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</si>
  <si>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</si>
  <si>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</si>
  <si>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</si>
  <si>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</si>
  <si>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</si>
  <si>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</si>
  <si>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</si>
  <si>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</si>
  <si>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</si>
  <si>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</si>
  <si>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</si>
  <si>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</si>
  <si>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</si>
  <si>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</si>
  <si>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</si>
  <si>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</si>
  <si>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</si>
  <si>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</si>
  <si>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</si>
  <si>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</si>
  <si>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</si>
  <si>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</si>
  <si>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</si>
  <si>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</si>
  <si>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</si>
  <si>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</si>
  <si>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</si>
  <si>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</si>
  <si>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</si>
  <si>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</si>
  <si>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</si>
  <si>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</si>
  <si>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</si>
  <si>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</si>
  <si>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</si>
  <si>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</si>
  <si>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</si>
  <si>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</si>
  <si>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</si>
  <si>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</si>
  <si>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</si>
  <si>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</si>
  <si>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</si>
  <si>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</si>
  <si>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</si>
  <si>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</si>
  <si>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</si>
  <si>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</si>
  <si>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</si>
  <si>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</si>
  <si>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</si>
  <si>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</si>
  <si>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</si>
  <si>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</si>
  <si>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</si>
  <si>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</si>
  <si>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</si>
  <si>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</si>
  <si>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</si>
  <si>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</si>
  <si>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</si>
  <si>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</si>
  <si>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</si>
  <si>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</si>
  <si>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</si>
  <si>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</si>
  <si>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</si>
  <si>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</si>
  <si>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</si>
  <si>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</si>
  <si>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</si>
  <si>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</si>
  <si>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</si>
  <si>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</si>
  <si>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</si>
  <si>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</si>
  <si>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</si>
  <si>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</si>
  <si>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</si>
  <si>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</si>
  <si>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</si>
  <si>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</si>
  <si>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</si>
  <si>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</si>
  <si>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</si>
  <si>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</si>
  <si>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</si>
  <si>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</si>
  <si>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</si>
  <si>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</si>
  <si>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</si>
  <si>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</si>
  <si>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</si>
  <si>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</si>
  <si>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</si>
  <si>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</si>
  <si>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</si>
  <si>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</si>
  <si>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</si>
  <si>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</si>
  <si>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</si>
  <si>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</si>
  <si>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</si>
  <si>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</si>
  <si>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</si>
  <si>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</si>
  <si>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</si>
  <si>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</si>
  <si>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</si>
  <si>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</si>
  <si>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</si>
  <si>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</si>
  <si>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</si>
  <si>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</si>
  <si>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</si>
  <si>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</si>
  <si>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</si>
  <si>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</si>
  <si>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</si>
  <si>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</si>
  <si>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</si>
  <si>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</si>
  <si>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</si>
  <si>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</si>
  <si>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</si>
  <si>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</si>
  <si>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</si>
  <si>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</si>
  <si>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</si>
  <si>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</si>
  <si>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</si>
  <si>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</si>
  <si>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</si>
  <si>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</si>
  <si>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</si>
  <si>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</si>
  <si>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</si>
  <si>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</si>
  <si>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</si>
  <si>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</si>
  <si>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</si>
  <si>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</si>
  <si>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</si>
  <si>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</si>
  <si>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</si>
  <si>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</si>
  <si>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</si>
  <si>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</si>
  <si>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</si>
  <si>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</si>
  <si>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</si>
  <si>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</si>
  <si>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</si>
  <si>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</si>
  <si>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</si>
  <si>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</si>
  <si>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</si>
  <si>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</si>
  <si>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</si>
  <si>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</si>
  <si>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</si>
  <si>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</si>
  <si>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</si>
  <si>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</si>
  <si>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</si>
  <si>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</si>
  <si>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</si>
  <si>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</si>
  <si>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</si>
  <si>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</si>
  <si>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</si>
  <si>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</si>
  <si>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</si>
  <si>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</si>
  <si>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</si>
  <si>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</si>
  <si>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</si>
  <si>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</si>
  <si>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</si>
  <si>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</si>
  <si>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</si>
  <si>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</si>
  <si>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</si>
  <si>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</si>
  <si>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</si>
  <si>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</si>
  <si>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</si>
  <si>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</si>
  <si>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</si>
  <si>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</si>
  <si>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</si>
  <si>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</si>
  <si>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</si>
  <si>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</si>
  <si>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</si>
  <si>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</si>
  <si>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</si>
  <si>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</si>
  <si>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</si>
  <si>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</si>
  <si>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</si>
  <si>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</si>
  <si>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</si>
  <si>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</si>
  <si>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</si>
  <si>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</si>
  <si>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</si>
  <si>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</si>
  <si>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</si>
  <si>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</si>
  <si>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</si>
  <si>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</si>
  <si>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</si>
  <si>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</si>
  <si>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</si>
  <si>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</si>
  <si>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</si>
  <si>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</si>
  <si>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</si>
  <si>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</si>
  <si>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</si>
  <si>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</si>
  <si>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</si>
  <si>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</si>
  <si>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</si>
  <si>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</si>
  <si>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</si>
  <si>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</si>
  <si>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</si>
  <si>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</si>
  <si>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</si>
  <si>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</si>
  <si>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</si>
  <si>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</si>
  <si>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</si>
  <si>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</si>
  <si>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</si>
  <si>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</si>
  <si>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</si>
  <si>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</si>
  <si>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</si>
  <si>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</si>
  <si>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</si>
  <si>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</si>
  <si>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</si>
  <si>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</si>
  <si>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</si>
  <si>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</si>
  <si>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</si>
  <si>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</si>
  <si>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</si>
  <si>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</si>
  <si>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</si>
  <si>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</si>
  <si>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</si>
  <si>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</si>
  <si>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</si>
  <si>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</si>
  <si>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</si>
  <si>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</si>
  <si>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</si>
  <si>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</si>
  <si>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</si>
  <si>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</si>
  <si>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</si>
  <si>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</si>
  <si>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</si>
  <si>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</si>
  <si>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</si>
  <si>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</si>
  <si>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</si>
  <si>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</si>
  <si>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</si>
  <si>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</si>
  <si>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</si>
  <si>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</si>
  <si>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</si>
  <si>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</si>
  <si>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</si>
  <si>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</si>
  <si>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</si>
  <si>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</si>
  <si>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</si>
  <si>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</si>
  <si>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</si>
  <si>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</si>
  <si>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</si>
  <si>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</si>
  <si>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</si>
  <si>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</si>
  <si>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</si>
  <si>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</si>
  <si>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</si>
  <si>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</si>
  <si>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</si>
  <si>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</si>
  <si>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</si>
  <si>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</si>
  <si>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</si>
  <si>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</si>
  <si>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</si>
  <si>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</si>
  <si>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</si>
  <si>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</si>
  <si>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</si>
  <si>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</si>
  <si>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</si>
  <si>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</si>
  <si>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</si>
  <si>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</si>
  <si>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</si>
  <si>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</si>
  <si>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</si>
  <si>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</si>
  <si>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</si>
  <si>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</si>
  <si>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</si>
  <si>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</si>
  <si>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</si>
  <si>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</si>
  <si>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</si>
  <si>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</si>
  <si>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</si>
  <si>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</si>
  <si>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</si>
  <si>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</si>
  <si>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</si>
  <si>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</si>
  <si>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</si>
  <si>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</si>
  <si>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</si>
  <si>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</si>
  <si>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</si>
  <si>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</si>
  <si>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</si>
  <si>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</si>
  <si>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</si>
  <si>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</si>
  <si>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</si>
  <si>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</si>
  <si>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</si>
  <si>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</si>
  <si>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</si>
  <si>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</si>
  <si>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</si>
  <si>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</si>
  <si>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</si>
  <si>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</si>
  <si>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</si>
  <si>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</si>
  <si>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</si>
  <si>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</si>
  <si>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</si>
  <si>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</si>
  <si>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</si>
  <si>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</si>
  <si>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</si>
  <si>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</si>
  <si>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</si>
  <si>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</si>
  <si>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</si>
  <si>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</si>
  <si>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</si>
  <si>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</si>
  <si>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</si>
  <si>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</si>
  <si>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</si>
  <si>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</si>
  <si>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</si>
  <si>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</si>
  <si>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</si>
  <si>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</si>
  <si>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</si>
  <si>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</si>
  <si>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</si>
  <si>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</si>
  <si>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</si>
  <si>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</si>
  <si>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</si>
  <si>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</si>
  <si>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</si>
  <si>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</si>
  <si>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</si>
  <si>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</si>
  <si>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</si>
  <si>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</si>
  <si>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</si>
  <si>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</si>
  <si>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</si>
  <si>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</si>
  <si>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</si>
  <si>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</si>
  <si>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</si>
  <si>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</si>
  <si>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</si>
  <si>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</si>
  <si>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</si>
  <si>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</si>
  <si>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</si>
  <si>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</si>
  <si>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</si>
  <si>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</si>
  <si>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</si>
  <si>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</si>
  <si>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</si>
  <si>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</si>
  <si>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</si>
  <si>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</si>
  <si>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</si>
  <si>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</si>
  <si>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</si>
  <si>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</si>
  <si>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</si>
  <si>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</si>
  <si>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</si>
  <si>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</si>
  <si>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</si>
  <si>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</si>
  <si>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</si>
  <si>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</si>
  <si>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</si>
  <si>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</si>
  <si>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</si>
  <si>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</si>
  <si>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</si>
  <si>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</si>
  <si>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</si>
  <si>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</si>
  <si>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</si>
  <si>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</si>
  <si>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</si>
  <si>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</si>
  <si>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</si>
  <si>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</si>
  <si>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</si>
  <si>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</si>
  <si>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</si>
  <si>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</si>
  <si>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</si>
  <si>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</si>
  <si>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</si>
  <si>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</si>
  <si>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</si>
  <si>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</si>
  <si>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</si>
  <si>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</si>
  <si>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</si>
  <si>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</si>
  <si>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</si>
  <si>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</si>
  <si>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</si>
  <si>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</si>
  <si>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</si>
  <si>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</si>
  <si>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</si>
  <si>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</si>
  <si>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</si>
  <si>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</si>
  <si>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</si>
  <si>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</si>
  <si>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</si>
  <si>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</si>
  <si>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</si>
  <si>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</si>
  <si>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</si>
  <si>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</si>
  <si>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</si>
  <si>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</si>
  <si>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</si>
  <si>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</si>
  <si>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</si>
  <si>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</si>
  <si>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</si>
  <si>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</si>
  <si>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</si>
  <si>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</si>
  <si>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</si>
  <si>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</si>
  <si>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</si>
  <si>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</si>
  <si>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</si>
  <si>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</si>
  <si>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</si>
  <si>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</si>
  <si>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</si>
  <si>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</si>
  <si>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</si>
  <si>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</si>
  <si>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</si>
  <si>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</si>
  <si>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</si>
  <si>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</si>
  <si>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</si>
  <si>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</si>
  <si>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</si>
  <si>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</si>
  <si>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</si>
  <si>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</si>
  <si>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</si>
  <si>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</si>
  <si>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</si>
  <si>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</si>
  <si>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</si>
  <si>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</si>
  <si>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</si>
  <si>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</si>
  <si>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</si>
  <si>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</si>
  <si>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</si>
  <si>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</si>
  <si>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</si>
  <si>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</si>
  <si>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</si>
  <si>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</si>
  <si>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</si>
  <si>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</si>
  <si>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</si>
  <si>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</si>
  <si>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</si>
  <si>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</si>
  <si>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</si>
  <si>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</si>
  <si>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</si>
  <si>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</si>
  <si>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</si>
  <si>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</si>
  <si>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</si>
  <si>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</si>
  <si>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</si>
  <si>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</si>
  <si>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</si>
  <si>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</si>
  <si>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</si>
  <si>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</si>
  <si>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</si>
  <si>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</si>
  <si>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</si>
  <si>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</si>
  <si>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</si>
  <si>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</si>
  <si>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</si>
  <si>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</si>
  <si>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</si>
  <si>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</si>
  <si>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</si>
  <si>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</si>
  <si>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</si>
  <si>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</si>
  <si>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</si>
  <si>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</si>
  <si>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</si>
  <si>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</si>
  <si>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</si>
  <si>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</si>
  <si>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</si>
  <si>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</si>
  <si>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</si>
  <si>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</si>
  <si>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</si>
  <si>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</si>
  <si>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</si>
  <si>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</si>
  <si>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</si>
  <si>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</si>
  <si>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</si>
  <si>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</si>
  <si>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</si>
  <si>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</si>
  <si>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</si>
  <si>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</si>
  <si>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</si>
  <si>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</si>
  <si>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</si>
  <si>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</si>
  <si>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</si>
  <si>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</si>
  <si>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</si>
  <si>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</si>
  <si>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</si>
  <si>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</si>
  <si>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</si>
  <si>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</si>
  <si>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</si>
  <si>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</si>
  <si>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</si>
  <si>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</si>
  <si>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</si>
  <si>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</si>
  <si>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</si>
  <si>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</si>
  <si>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</si>
  <si>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</si>
  <si>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</si>
  <si>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</si>
  <si>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</si>
  <si>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</si>
  <si>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</si>
  <si>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</si>
  <si>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</si>
  <si>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</si>
  <si>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</si>
  <si>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</si>
  <si>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</si>
  <si>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</si>
  <si>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</si>
  <si>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</si>
  <si>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</si>
  <si>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</si>
  <si>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</si>
  <si>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</si>
  <si>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</si>
  <si>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</si>
  <si>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</si>
  <si>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</si>
  <si>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</si>
  <si>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</si>
  <si>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</si>
  <si>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</si>
  <si>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</si>
  <si>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</si>
  <si>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</si>
  <si>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</si>
  <si>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</si>
  <si>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</si>
  <si>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</si>
  <si>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</si>
  <si>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</si>
  <si>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</si>
  <si>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</si>
  <si>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</si>
  <si>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</si>
  <si>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</si>
  <si>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</si>
  <si>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</si>
  <si>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</si>
  <si>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</si>
  <si>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</si>
  <si>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</si>
  <si>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</si>
  <si>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</si>
  <si>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</si>
  <si>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</si>
  <si>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</si>
  <si>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</si>
  <si>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</si>
  <si>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</si>
  <si>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</si>
  <si>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</si>
  <si>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</si>
  <si>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</si>
  <si>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</si>
  <si>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</si>
  <si>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</si>
  <si>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</si>
  <si>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</si>
  <si>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</si>
  <si>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</si>
  <si>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</si>
  <si>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</si>
  <si>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</si>
  <si>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</si>
  <si>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</si>
  <si>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</si>
  <si>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</si>
  <si>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</si>
  <si>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</si>
  <si>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</si>
  <si>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</si>
  <si>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</si>
  <si>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</si>
  <si>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</si>
  <si>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</si>
  <si>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</si>
  <si>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</si>
  <si>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</si>
  <si>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</si>
  <si>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</si>
  <si>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</si>
  <si>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</si>
  <si>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</si>
  <si>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</si>
  <si>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</si>
  <si>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</si>
  <si>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</si>
  <si>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</si>
  <si>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</si>
  <si>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</si>
  <si>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</si>
  <si>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</si>
  <si>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</si>
  <si>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</si>
  <si>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</si>
  <si>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</si>
  <si>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</si>
  <si>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</si>
  <si>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</si>
  <si>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</si>
  <si>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</si>
  <si>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</si>
  <si>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</si>
  <si>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</si>
  <si>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</si>
  <si>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</si>
  <si>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</si>
  <si>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</si>
  <si>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</si>
  <si>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</si>
  <si>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</si>
  <si>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</si>
  <si>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</si>
  <si>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</si>
  <si>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</si>
  <si>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</si>
  <si>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</si>
  <si>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</si>
  <si>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</si>
  <si>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</si>
  <si>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</si>
  <si>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</si>
  <si>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</si>
  <si>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</si>
  <si>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</si>
  <si>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</si>
  <si>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</si>
  <si>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</si>
  <si>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</si>
  <si>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</si>
  <si>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</si>
  <si>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</si>
  <si>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</si>
  <si>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</si>
  <si>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</si>
  <si>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</si>
  <si>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</si>
  <si>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</si>
  <si>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</si>
  <si>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</si>
  <si>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</si>
  <si>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</si>
  <si>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</si>
  <si>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</si>
  <si>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</si>
  <si>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</si>
  <si>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</si>
  <si>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</si>
  <si>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</si>
  <si>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</si>
  <si>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</si>
  <si>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</si>
  <si>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</si>
  <si>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</si>
  <si>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</si>
  <si>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</si>
  <si>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</si>
  <si>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</si>
  <si>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</si>
  <si>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</si>
  <si>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</si>
  <si>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</si>
  <si>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</si>
  <si>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</si>
  <si>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</si>
  <si>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</si>
  <si>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</si>
  <si>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</si>
  <si>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</si>
  <si>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</si>
  <si>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</si>
  <si>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</si>
  <si>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</si>
  <si>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</si>
  <si>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</si>
  <si>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</si>
  <si>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</si>
  <si>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</si>
  <si>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</si>
  <si>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</si>
  <si>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</si>
  <si>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</si>
  <si>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</si>
  <si>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</si>
  <si>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</si>
  <si>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</si>
  <si>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</si>
  <si>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</si>
  <si>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</si>
  <si>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</si>
  <si>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</si>
  <si>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</si>
  <si>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</si>
  <si>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</si>
  <si>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</si>
  <si>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</si>
  <si>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</si>
  <si>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</si>
  <si>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</si>
  <si>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</si>
  <si>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</si>
  <si>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</si>
  <si>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</si>
  <si>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</si>
  <si>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</si>
  <si>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</si>
  <si>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</si>
  <si>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</si>
  <si>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</si>
  <si>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</si>
  <si>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</si>
  <si>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</si>
  <si>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</si>
  <si>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</si>
  <si>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</si>
  <si>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</si>
  <si>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</si>
  <si>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</si>
  <si>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</si>
  <si>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</si>
  <si>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</si>
  <si>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</si>
  <si>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</si>
  <si>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</si>
  <si>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</si>
  <si>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</si>
  <si>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</si>
  <si>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</si>
  <si>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</si>
  <si>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</si>
  <si>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</si>
  <si>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</si>
  <si>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</si>
  <si>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</si>
  <si>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</si>
  <si>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</si>
  <si>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</si>
  <si>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</si>
  <si>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</si>
  <si>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</si>
  <si>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</si>
  <si>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</si>
  <si>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</si>
  <si>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</si>
  <si>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</si>
  <si>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</si>
  <si>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</si>
  <si>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</si>
  <si>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</si>
  <si>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</si>
  <si>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</si>
  <si>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</si>
  <si>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</si>
  <si>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</si>
  <si>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</si>
  <si>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</si>
  <si>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</si>
  <si>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</si>
  <si>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</si>
  <si>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</si>
  <si>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</si>
  <si>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</si>
  <si>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</si>
  <si>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</si>
  <si>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</si>
  <si>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</si>
  <si>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</si>
  <si>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</si>
  <si>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</si>
  <si>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</si>
  <si>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</si>
  <si>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</si>
  <si>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</si>
  <si>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</si>
  <si>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</si>
  <si>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</si>
  <si>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</si>
  <si>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</si>
  <si>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</si>
  <si>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</si>
  <si>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</si>
  <si>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</si>
  <si>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</si>
  <si>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</si>
  <si>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</si>
  <si>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</si>
  <si>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</si>
  <si>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</si>
  <si>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</si>
  <si>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</si>
  <si>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</si>
  <si>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</si>
  <si>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</si>
  <si>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</si>
  <si>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</si>
  <si>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</si>
  <si>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</si>
  <si>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</si>
  <si>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</si>
  <si>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</si>
  <si>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</si>
  <si>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</si>
  <si>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</si>
  <si>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</si>
  <si>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</si>
  <si>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</si>
  <si>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</si>
  <si>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</si>
  <si>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</si>
  <si>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</si>
  <si>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</si>
  <si>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</si>
  <si>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</si>
  <si>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</si>
  <si>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</si>
  <si>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</si>
  <si>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</si>
  <si>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</si>
  <si>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</si>
  <si>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</si>
  <si>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</si>
  <si>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</si>
  <si>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</si>
  <si>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</si>
  <si>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</si>
  <si>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</si>
  <si>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</si>
  <si>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</si>
  <si>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</si>
  <si>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</si>
  <si>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</si>
  <si>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</si>
  <si>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</si>
  <si>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</si>
  <si>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</si>
  <si>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</si>
  <si>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</si>
  <si>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</si>
  <si>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</si>
  <si>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</si>
  <si>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</si>
  <si>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</si>
  <si>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</si>
  <si>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</si>
  <si>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</si>
  <si>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</si>
  <si>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</si>
  <si>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</si>
  <si>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</si>
  <si>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</si>
  <si>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</si>
  <si>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</si>
  <si>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</si>
  <si>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</si>
  <si>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</si>
  <si>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</si>
  <si>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</si>
  <si>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</si>
  <si>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</si>
  <si>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</si>
  <si>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</si>
  <si>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</si>
  <si>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</si>
  <si>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</si>
  <si>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</si>
  <si>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</si>
  <si>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</si>
  <si>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</si>
  <si>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</si>
  <si>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</si>
  <si>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</si>
  <si>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</si>
  <si>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</si>
  <si>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</si>
  <si>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</si>
  <si>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</si>
  <si>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</si>
  <si>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</si>
  <si>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</si>
  <si>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</si>
  <si>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</si>
  <si>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</si>
  <si>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</si>
  <si>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</si>
  <si>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</si>
  <si>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</si>
  <si>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</si>
  <si>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</si>
  <si>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</si>
  <si>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</si>
  <si>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</si>
  <si>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</si>
  <si>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</si>
  <si>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</si>
  <si>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</si>
  <si>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</si>
  <si>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</si>
  <si>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</si>
  <si>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</si>
  <si>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</si>
  <si>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</si>
  <si>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</si>
  <si>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</si>
  <si>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</si>
  <si>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</si>
  <si>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</si>
  <si>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</si>
  <si>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</si>
  <si>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</si>
  <si>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</si>
  <si>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</si>
  <si>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</si>
  <si>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</si>
  <si>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</si>
  <si>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</si>
  <si>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</si>
  <si>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</si>
  <si>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</si>
  <si>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</si>
  <si>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</si>
  <si>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</si>
  <si>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</si>
  <si>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</si>
  <si>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</si>
  <si>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</si>
  <si>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</si>
  <si>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</si>
  <si>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</si>
  <si>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</si>
  <si>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</si>
  <si>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</si>
  <si>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</si>
  <si>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</si>
  <si>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</si>
  <si>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</si>
  <si>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</si>
  <si>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</si>
  <si>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</si>
  <si>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</si>
  <si>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</si>
  <si>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</si>
  <si>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</si>
  <si>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</si>
  <si>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</si>
  <si>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</si>
  <si>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</si>
  <si>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</si>
  <si>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</si>
  <si>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</si>
  <si>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</si>
  <si>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</si>
  <si>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</si>
  <si>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</si>
  <si>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</si>
  <si>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</si>
  <si>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</si>
  <si>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</si>
  <si>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</si>
  <si>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</si>
  <si>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</si>
  <si>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</si>
  <si>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</si>
  <si>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</si>
  <si>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</si>
  <si>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</si>
  <si>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</si>
  <si>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</si>
  <si>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</si>
  <si>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</si>
  <si>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</si>
  <si>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</si>
  <si>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</si>
  <si>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</si>
  <si>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</si>
  <si>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</si>
  <si>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</si>
  <si>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</si>
  <si>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</si>
  <si>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</si>
  <si>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</si>
  <si>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</si>
  <si>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</si>
  <si>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</si>
  <si>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</si>
  <si>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</si>
  <si>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</si>
  <si>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</si>
  <si>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</si>
  <si>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</si>
  <si>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</si>
  <si>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</si>
  <si>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</si>
  <si>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</si>
  <si>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</si>
  <si>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</si>
  <si>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</si>
  <si>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</si>
  <si>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</si>
  <si>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</si>
  <si>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</si>
  <si>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</si>
  <si>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</si>
  <si>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</si>
  <si>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</si>
  <si>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</si>
  <si>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</si>
  <si>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</si>
  <si>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</si>
  <si>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</si>
  <si>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</si>
  <si>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</si>
  <si>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</si>
  <si>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</si>
  <si>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</si>
  <si>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</si>
  <si>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</si>
  <si>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</si>
  <si>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</si>
  <si>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</si>
  <si>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</si>
  <si>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</si>
  <si>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</si>
  <si>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</si>
  <si>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</si>
  <si>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</si>
  <si>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</si>
  <si>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</si>
  <si>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</si>
  <si>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</si>
  <si>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</si>
  <si>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</si>
  <si>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</si>
  <si>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</si>
  <si>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</si>
  <si>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</si>
  <si>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</si>
  <si>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</si>
  <si>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</si>
  <si>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</si>
  <si>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</si>
  <si>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</si>
  <si>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</si>
  <si>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</si>
  <si>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</si>
  <si>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</si>
  <si>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</si>
  <si>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</si>
  <si>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</si>
  <si>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</si>
  <si>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</si>
  <si>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</si>
  <si>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</si>
  <si>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</si>
  <si>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</si>
  <si>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</si>
  <si>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</si>
  <si>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</si>
  <si>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</si>
  <si>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</si>
  <si>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</si>
  <si>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</si>
  <si>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</si>
  <si>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</si>
  <si>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</si>
  <si>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</si>
  <si>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</si>
  <si>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</si>
  <si>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</si>
  <si>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</si>
  <si>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</si>
  <si>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</si>
  <si>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</si>
  <si>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</si>
  <si>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</si>
  <si>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</si>
  <si>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</si>
  <si>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</si>
  <si>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</si>
  <si>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</si>
  <si>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</si>
  <si>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</si>
  <si>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</si>
  <si>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</si>
  <si>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</si>
  <si>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</si>
  <si>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</si>
  <si>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</si>
  <si>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</si>
  <si>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</si>
  <si>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</si>
  <si>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</si>
  <si>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</si>
  <si>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</si>
  <si>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</si>
  <si>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</si>
  <si>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</si>
  <si>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</si>
  <si>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</si>
  <si>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</si>
  <si>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</si>
  <si>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</si>
  <si>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</si>
  <si>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</si>
  <si>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</si>
  <si>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</si>
  <si>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</si>
  <si>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</si>
  <si>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</si>
  <si>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</si>
  <si>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</si>
  <si>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</si>
  <si>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</si>
  <si>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</si>
  <si>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</si>
  <si>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</si>
  <si>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</si>
  <si>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</si>
  <si>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</si>
  <si>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</si>
  <si>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</si>
  <si>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</si>
  <si>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</si>
  <si>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</si>
  <si>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</si>
  <si>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</si>
  <si>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</si>
  <si>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</si>
  <si>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</si>
  <si>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</si>
  <si>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</si>
  <si>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</si>
  <si>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</si>
  <si>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</si>
  <si>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</si>
  <si>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</si>
  <si>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</si>
  <si>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</si>
  <si>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</si>
  <si>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</si>
  <si>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</si>
  <si>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</si>
  <si>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</si>
  <si>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</si>
  <si>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</si>
  <si>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</si>
  <si>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</si>
  <si>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</si>
  <si>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</si>
  <si>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</si>
  <si>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</si>
  <si>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</si>
  <si>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</si>
  <si>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</si>
  <si>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</si>
  <si>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</si>
  <si>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</si>
  <si>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</si>
  <si>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</si>
  <si>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</si>
  <si>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</si>
  <si>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</si>
  <si>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</si>
  <si>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</si>
  <si>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</si>
  <si>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</si>
  <si>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</si>
  <si>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</si>
  <si>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</si>
  <si>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</si>
  <si>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</si>
  <si>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</si>
  <si>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</si>
  <si>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</si>
  <si>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</si>
  <si>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</si>
  <si>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</si>
  <si>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</si>
  <si>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</si>
  <si>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</si>
  <si>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</si>
  <si>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</si>
  <si>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</si>
  <si>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</si>
  <si>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</si>
  <si>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</si>
  <si>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</si>
  <si>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</si>
  <si>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</si>
  <si>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</si>
  <si>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</si>
  <si>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</si>
  <si>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</si>
  <si>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</si>
  <si>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</si>
  <si>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</si>
  <si>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</si>
  <si>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</si>
  <si>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</si>
  <si>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</si>
  <si>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</si>
  <si>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</si>
  <si>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</si>
  <si>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</si>
  <si>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</si>
  <si>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</si>
  <si>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</si>
  <si>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</si>
  <si>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</si>
  <si>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</si>
  <si>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</si>
  <si>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</si>
  <si>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</si>
  <si>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</si>
  <si>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</si>
  <si>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</si>
  <si>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</si>
  <si>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</si>
  <si>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</si>
  <si>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</si>
  <si>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</si>
  <si>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</si>
  <si>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</si>
  <si>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</si>
  <si>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</si>
  <si>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</si>
  <si>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</si>
  <si>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</si>
  <si>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</si>
  <si>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</si>
  <si>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</si>
  <si>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</si>
  <si>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</si>
  <si>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</si>
  <si>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</si>
  <si>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</si>
  <si>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</si>
  <si>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</si>
  <si>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</si>
  <si>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</si>
  <si>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</si>
  <si>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</si>
  <si>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</si>
  <si>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</si>
  <si>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</si>
  <si>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</si>
  <si>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</si>
  <si>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</si>
  <si>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</si>
  <si>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</si>
  <si>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</si>
  <si>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</si>
  <si>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</si>
  <si>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</si>
  <si>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</si>
  <si>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</si>
  <si>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</si>
  <si>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</si>
  <si>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</si>
  <si>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</si>
  <si>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</si>
  <si>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</si>
  <si>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</si>
  <si>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</si>
  <si>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</si>
  <si>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</si>
  <si>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</si>
  <si>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</si>
  <si>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</si>
  <si>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</si>
  <si>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</si>
  <si>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</si>
  <si>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</si>
  <si>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</si>
  <si>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</si>
  <si>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</si>
  <si>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</si>
  <si>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</si>
  <si>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</si>
  <si>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</si>
  <si>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</si>
  <si>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</si>
  <si>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</si>
  <si>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</si>
  <si>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</si>
  <si>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</si>
  <si>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</si>
  <si>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</si>
  <si>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</si>
  <si>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</si>
  <si>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</si>
  <si>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</si>
  <si>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</si>
  <si>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</si>
  <si>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</si>
  <si>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</si>
  <si>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</si>
  <si>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</si>
  <si>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</si>
  <si>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</si>
  <si>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</si>
  <si>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</si>
  <si>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</si>
  <si>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</si>
  <si>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</si>
  <si>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</si>
  <si>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</si>
  <si>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</si>
  <si>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</si>
  <si>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</si>
  <si>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</si>
  <si>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</si>
  <si>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</si>
  <si>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</si>
  <si>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</si>
  <si>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</si>
  <si>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</si>
  <si>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</si>
  <si>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</si>
  <si>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</si>
  <si>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</si>
  <si>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</si>
  <si>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</si>
  <si>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</si>
  <si>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</si>
  <si>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</si>
  <si>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</si>
  <si>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</si>
  <si>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</si>
  <si>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</si>
  <si>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</si>
  <si>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</si>
  <si>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</si>
  <si>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</si>
  <si>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</si>
  <si>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</si>
  <si>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</si>
  <si>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</si>
  <si>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</si>
  <si>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</si>
  <si>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</si>
  <si>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</si>
  <si>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</si>
  <si>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</si>
  <si>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</si>
  <si>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</si>
  <si>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</si>
  <si>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</si>
  <si>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</si>
  <si>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</si>
  <si>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</si>
  <si>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</si>
  <si>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</si>
  <si>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</si>
  <si>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</si>
  <si>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</si>
  <si>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</si>
  <si>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</si>
  <si>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</si>
  <si>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</si>
  <si>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</si>
  <si>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</si>
  <si>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</si>
  <si>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</si>
  <si>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</si>
  <si>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</si>
  <si>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</si>
  <si>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</si>
  <si>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</si>
  <si>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</si>
  <si>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</si>
  <si>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</si>
  <si>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</si>
  <si>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</si>
  <si>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</si>
  <si>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</si>
  <si>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</si>
  <si>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</si>
  <si>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</si>
  <si>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</si>
  <si>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</si>
  <si>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</si>
  <si>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</si>
  <si>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</si>
  <si>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</si>
  <si>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</si>
  <si>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</si>
  <si>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</si>
  <si>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</si>
  <si>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</si>
  <si>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</si>
  <si>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</si>
  <si>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</si>
  <si>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</si>
  <si>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</si>
  <si>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</si>
  <si>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</si>
  <si>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</si>
  <si>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</si>
  <si>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</si>
  <si>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</si>
  <si>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</si>
  <si>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</si>
  <si>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</si>
  <si>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</si>
  <si>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</si>
  <si>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</si>
  <si>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</si>
  <si>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</si>
  <si>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</si>
  <si>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</si>
  <si>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</si>
  <si>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</si>
  <si>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</si>
  <si>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</si>
  <si>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</si>
  <si>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</si>
  <si>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</si>
  <si>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</si>
  <si>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</si>
  <si>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</si>
  <si>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</si>
  <si>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</si>
  <si>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</si>
  <si>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</si>
  <si>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</si>
  <si>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</si>
  <si>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</si>
  <si>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</si>
  <si>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</si>
  <si>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</si>
  <si>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</si>
  <si>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</si>
  <si>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</si>
  <si>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</si>
  <si>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</si>
  <si>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</si>
  <si>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</si>
  <si>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</si>
  <si>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</si>
  <si>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</si>
  <si>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</si>
  <si>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</si>
  <si>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</si>
  <si>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</si>
  <si>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</si>
  <si>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</si>
  <si>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</si>
  <si>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</si>
  <si>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</si>
  <si>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</si>
  <si>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</si>
  <si>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</si>
  <si>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</si>
  <si>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</si>
  <si>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</si>
  <si>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</si>
  <si>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</si>
  <si>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</si>
  <si>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</si>
  <si>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</si>
  <si>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</si>
  <si>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</si>
  <si>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</si>
  <si>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</si>
  <si>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</si>
  <si>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</si>
  <si>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</si>
  <si>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</si>
  <si>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</si>
  <si>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</si>
  <si>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</si>
  <si>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</si>
  <si>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</si>
  <si>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</si>
  <si>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</si>
  <si>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</si>
  <si>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</si>
  <si>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</si>
  <si>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</si>
  <si>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</si>
  <si>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</si>
  <si>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</si>
  <si>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</si>
  <si>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</si>
  <si>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</si>
  <si>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</si>
  <si>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</si>
  <si>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</si>
  <si>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</si>
  <si>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</si>
  <si>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</si>
  <si>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</si>
  <si>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</si>
  <si>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</si>
  <si>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</si>
  <si>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</si>
  <si>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</si>
  <si>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</si>
  <si>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</si>
  <si>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</si>
  <si>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</si>
  <si>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</si>
  <si>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</si>
  <si>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</si>
  <si>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</si>
  <si>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</si>
  <si>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</si>
  <si>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</si>
  <si>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</si>
  <si>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</si>
  <si>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</si>
  <si>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</si>
  <si>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</si>
  <si>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</si>
  <si>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</si>
  <si>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</si>
  <si>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</si>
  <si>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</si>
  <si>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</si>
  <si>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</si>
  <si>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</si>
  <si>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</si>
  <si>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</si>
  <si>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</si>
  <si>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</si>
  <si>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</si>
  <si>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</si>
  <si>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</si>
  <si>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</si>
  <si>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</si>
  <si>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</si>
  <si>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</si>
  <si>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</si>
  <si>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</si>
  <si>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</si>
  <si>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</si>
  <si>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</si>
  <si>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</si>
  <si>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</si>
  <si>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</si>
  <si>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</si>
  <si>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</si>
  <si>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</si>
  <si>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</si>
  <si>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</si>
  <si>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</si>
  <si>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</si>
  <si>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</si>
  <si>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</si>
  <si>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</si>
  <si>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</si>
  <si>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</si>
  <si>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</si>
  <si>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</si>
  <si>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</si>
  <si>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</si>
  <si>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</si>
  <si>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</si>
  <si>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</si>
  <si>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</si>
  <si>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</si>
  <si>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</si>
  <si>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</si>
  <si>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</si>
  <si>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</si>
  <si>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</si>
  <si>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</si>
  <si>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</si>
  <si>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</si>
  <si>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</si>
  <si>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</si>
  <si>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</si>
  <si>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</si>
  <si>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</si>
  <si>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</si>
  <si>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</si>
  <si>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</si>
  <si>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</si>
  <si>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</si>
  <si>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</si>
  <si>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</si>
  <si>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</si>
  <si>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</si>
  <si>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</si>
  <si>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</si>
  <si>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</si>
  <si>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</si>
  <si>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</si>
  <si>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</si>
  <si>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</si>
  <si>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</si>
  <si>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</si>
  <si>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</si>
  <si>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</si>
  <si>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</si>
  <si>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</si>
  <si>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</si>
  <si>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</si>
  <si>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</si>
  <si>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</si>
  <si>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</si>
  <si>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</si>
  <si>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</si>
  <si>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</si>
  <si>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</si>
  <si>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</si>
  <si>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</si>
  <si>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</si>
  <si>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</si>
  <si>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</si>
  <si>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</si>
  <si>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</si>
  <si>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</si>
  <si>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</si>
  <si>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</si>
  <si>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</si>
  <si>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</si>
  <si>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</si>
  <si>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</si>
  <si>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</si>
  <si>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</si>
  <si>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</si>
  <si>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</si>
  <si>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</si>
  <si>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</si>
  <si>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</si>
  <si>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</si>
  <si>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</si>
  <si>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</si>
  <si>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</si>
  <si>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</si>
  <si>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</si>
  <si>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</si>
  <si>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</si>
  <si>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</si>
  <si>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</si>
  <si>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</si>
  <si>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</si>
  <si>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</si>
  <si>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</si>
  <si>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</si>
  <si>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</si>
  <si>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</si>
  <si>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</si>
  <si>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</si>
  <si>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</si>
  <si>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</si>
  <si>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</si>
  <si>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</si>
  <si>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</si>
  <si>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</si>
  <si>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</si>
  <si>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</si>
  <si>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</si>
  <si>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</si>
  <si>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</si>
  <si>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</si>
  <si>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</si>
  <si>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</si>
  <si>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</si>
  <si>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</si>
  <si>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</si>
  <si>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</si>
  <si>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</si>
  <si>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</si>
  <si>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</si>
  <si>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</si>
  <si>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</si>
  <si>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</si>
  <si>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</si>
  <si>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</si>
  <si>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</si>
  <si>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</si>
  <si>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</si>
  <si>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</si>
  <si>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</si>
  <si>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</si>
  <si>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</si>
  <si>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</si>
  <si>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</si>
  <si>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</si>
  <si>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</si>
  <si>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</si>
  <si>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</si>
  <si>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</si>
  <si>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</si>
  <si>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</si>
  <si>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</si>
  <si>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</si>
  <si>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</si>
  <si>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</si>
  <si>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</si>
  <si>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</si>
  <si>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</si>
  <si>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</si>
  <si>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</si>
  <si>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</si>
  <si>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</si>
  <si>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</si>
  <si>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</si>
  <si>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</si>
  <si>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</si>
  <si>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</si>
  <si>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</si>
  <si>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</si>
  <si>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</si>
  <si>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</si>
  <si>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</si>
  <si>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</si>
  <si>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</si>
  <si>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</si>
  <si>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</si>
  <si>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</si>
  <si>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</si>
  <si>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</si>
  <si>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</si>
  <si>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</si>
  <si>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</si>
  <si>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</si>
  <si>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</si>
  <si>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</si>
  <si>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</si>
  <si>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</si>
  <si>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</si>
  <si>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</si>
  <si>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</si>
  <si>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</si>
  <si>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</si>
  <si>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</si>
  <si>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</si>
  <si>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</si>
  <si>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</si>
  <si>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</si>
  <si>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</si>
  <si>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</si>
  <si>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</si>
  <si>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</si>
  <si>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</si>
  <si>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</si>
  <si>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</si>
  <si>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</si>
  <si>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</si>
  <si>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</si>
  <si>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</si>
  <si>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</si>
  <si>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</si>
  <si>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</si>
  <si>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</si>
  <si>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</si>
  <si>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</si>
  <si>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</si>
  <si>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</si>
  <si>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</si>
  <si>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</si>
  <si>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</si>
  <si>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</si>
  <si>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</si>
  <si>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</si>
  <si>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</si>
  <si>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</si>
  <si>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</si>
  <si>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</si>
  <si>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</si>
  <si>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</si>
  <si>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</si>
  <si>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</si>
  <si>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</si>
  <si>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</si>
  <si>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</si>
  <si>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</si>
  <si>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</si>
  <si>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</si>
  <si>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</si>
  <si>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</si>
  <si>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</si>
  <si>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</si>
  <si>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</si>
  <si>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</si>
  <si>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</si>
  <si>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</si>
  <si>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</si>
  <si>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</si>
  <si>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</si>
  <si>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</si>
  <si>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</si>
  <si>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</si>
  <si>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</si>
  <si>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</si>
  <si>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</si>
  <si>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</si>
  <si>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</si>
  <si>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</si>
  <si>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</si>
  <si>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</si>
  <si>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</si>
  <si>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</si>
  <si>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</si>
  <si>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</si>
  <si>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</si>
  <si>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</si>
  <si>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</si>
  <si>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</si>
  <si>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</si>
  <si>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</si>
  <si>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</si>
  <si>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</si>
  <si>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</si>
  <si>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</si>
  <si>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</si>
  <si>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</si>
  <si>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</si>
  <si>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</si>
  <si>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</si>
  <si>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</si>
  <si>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</si>
  <si>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</si>
  <si>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</si>
  <si>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</si>
  <si>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</si>
  <si>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</si>
  <si>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</si>
  <si>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</si>
  <si>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</si>
  <si>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</si>
  <si>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</si>
  <si>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</si>
  <si>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</si>
  <si>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</si>
  <si>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</si>
  <si>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</si>
  <si>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</si>
  <si>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</si>
  <si>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</si>
  <si>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</si>
  <si>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</si>
  <si>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</si>
  <si>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</si>
  <si>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</si>
  <si>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</si>
  <si>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</si>
  <si>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</si>
  <si>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</si>
  <si>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</si>
  <si>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</si>
  <si>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</si>
  <si>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</si>
  <si>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</si>
  <si>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</si>
  <si>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</si>
  <si>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</si>
  <si>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</si>
  <si>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</si>
  <si>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</si>
  <si>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</si>
  <si>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</si>
  <si>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</si>
  <si>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</si>
  <si>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</si>
  <si>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</si>
  <si>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</si>
  <si>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</si>
  <si>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</si>
  <si>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</si>
  <si>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</si>
  <si>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</si>
  <si>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</si>
  <si>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</si>
  <si>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</si>
  <si>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</si>
  <si>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</si>
  <si>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</si>
  <si>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</si>
  <si>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</si>
  <si>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</si>
  <si>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</si>
  <si>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</si>
  <si>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</si>
  <si>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</si>
  <si>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</si>
  <si>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</si>
  <si>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</si>
  <si>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</si>
  <si>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</si>
  <si>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</si>
  <si>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</si>
  <si>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</si>
  <si>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</si>
  <si>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</si>
  <si>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</si>
  <si>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</si>
  <si>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</si>
  <si>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</si>
  <si>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</si>
  <si>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</si>
  <si>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</si>
  <si>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</si>
  <si>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</si>
  <si>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</si>
  <si>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</si>
  <si>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</si>
  <si>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</si>
  <si>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</si>
  <si>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</si>
  <si>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</si>
  <si>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</si>
  <si>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</si>
  <si>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</si>
  <si>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</si>
  <si>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</si>
  <si>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</si>
  <si>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</si>
  <si>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</si>
  <si>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</si>
  <si>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</si>
  <si>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</si>
  <si>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</si>
  <si>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</si>
  <si>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</si>
  <si>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</si>
  <si>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</si>
  <si>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</si>
  <si>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</si>
  <si>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</si>
  <si>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</si>
  <si>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</si>
  <si>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</si>
  <si>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</si>
  <si>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</si>
  <si>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</si>
  <si>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</si>
  <si>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</si>
  <si>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</si>
  <si>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</si>
  <si>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</si>
  <si>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</si>
  <si>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</si>
  <si>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</si>
  <si>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</si>
  <si>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</si>
  <si>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</si>
  <si>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</si>
  <si>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</si>
  <si>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</si>
  <si>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</si>
  <si>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</si>
  <si>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</si>
  <si>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</si>
  <si>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</si>
  <si>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</si>
  <si>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</si>
  <si>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</si>
  <si>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</si>
  <si>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</si>
  <si>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</si>
  <si>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</si>
  <si>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</si>
  <si>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</si>
  <si>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</si>
  <si>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</si>
  <si>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</si>
  <si>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</si>
  <si>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</si>
  <si>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</si>
  <si>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</si>
  <si>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</si>
  <si>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</si>
  <si>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</si>
  <si>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</si>
  <si>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</si>
  <si>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</si>
  <si>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</si>
  <si>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</si>
  <si>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</si>
  <si>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</si>
  <si>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</si>
  <si>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</si>
  <si>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</si>
  <si>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</si>
  <si>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</si>
  <si>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</si>
  <si>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</si>
  <si>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</si>
  <si>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</si>
  <si>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</si>
  <si>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</si>
  <si>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</si>
  <si>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</si>
  <si>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</si>
  <si>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</si>
  <si>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</si>
  <si>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</si>
  <si>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</si>
  <si>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</si>
  <si>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</si>
  <si>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</si>
  <si>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</si>
  <si>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</si>
  <si>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</si>
  <si>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</si>
  <si>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</si>
  <si>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</si>
  <si>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</si>
  <si>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</si>
  <si>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</si>
  <si>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</si>
  <si>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</si>
  <si>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</si>
  <si>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</si>
  <si>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</si>
  <si>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</si>
  <si>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</si>
  <si>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</si>
  <si>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</si>
  <si>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</si>
  <si>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</si>
  <si>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</si>
  <si>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</si>
  <si>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</si>
  <si>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</si>
  <si>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</si>
  <si>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</si>
  <si>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</si>
  <si>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</si>
  <si>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</si>
  <si>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</si>
  <si>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</si>
  <si>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</si>
  <si>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</si>
  <si>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</si>
  <si>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</si>
  <si>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</si>
  <si>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</si>
  <si>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</si>
  <si>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</si>
  <si>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</si>
  <si>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</si>
  <si>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</si>
  <si>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</si>
  <si>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</si>
  <si>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</si>
  <si>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</si>
  <si>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</si>
  <si>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</si>
  <si>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</si>
  <si>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</si>
  <si>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</si>
  <si>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</si>
  <si>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</si>
  <si>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</si>
  <si>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</si>
  <si>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</si>
  <si>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</si>
  <si>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</si>
  <si>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</si>
  <si>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</si>
  <si>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</si>
  <si>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</si>
  <si>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</si>
  <si>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</si>
  <si>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</si>
  <si>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</si>
  <si>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</si>
  <si>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</si>
  <si>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</si>
  <si>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</si>
  <si>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</si>
  <si>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</si>
  <si>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</si>
  <si>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</si>
  <si>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</si>
  <si>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</si>
  <si>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</si>
  <si>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</si>
  <si>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</si>
  <si>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</si>
  <si>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</si>
  <si>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</si>
  <si>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</si>
  <si>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</si>
  <si>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</si>
  <si>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</si>
  <si>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</si>
  <si>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</si>
  <si>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</si>
  <si>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</si>
  <si>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</si>
  <si>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</si>
  <si>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</si>
  <si>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</si>
  <si>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</si>
  <si>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</si>
  <si>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</si>
  <si>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</si>
  <si>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</si>
  <si>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</si>
  <si>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</si>
  <si>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</si>
  <si>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</si>
  <si>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</si>
  <si>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</si>
  <si>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</si>
  <si>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</si>
  <si>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</si>
  <si>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</si>
  <si>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</si>
  <si>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</si>
  <si>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</si>
  <si>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</si>
  <si>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</si>
  <si>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</si>
  <si>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</si>
  <si>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</si>
  <si>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</si>
  <si>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</si>
  <si>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</si>
  <si>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</si>
  <si>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</si>
  <si>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</si>
  <si>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</si>
  <si>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</si>
  <si>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</si>
  <si>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</si>
  <si>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</si>
  <si>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</si>
  <si>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</si>
  <si>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</si>
  <si>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</si>
  <si>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</si>
  <si>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</si>
  <si>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</si>
  <si>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</si>
  <si>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</si>
  <si>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</si>
  <si>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</si>
  <si>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</si>
  <si>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</si>
  <si>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</si>
  <si>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</si>
  <si>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</si>
  <si>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</si>
  <si>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</si>
  <si>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</si>
  <si>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</si>
  <si>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</si>
  <si>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</si>
  <si>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</si>
  <si>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</si>
  <si>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</si>
  <si>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</si>
  <si>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</si>
  <si>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</si>
  <si>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</si>
  <si>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</si>
  <si>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</si>
  <si>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</si>
  <si>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</si>
  <si>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</si>
  <si>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</si>
  <si>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</si>
  <si>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</si>
  <si>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</si>
  <si>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</si>
  <si>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</si>
  <si>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</si>
  <si>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</si>
  <si>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</si>
  <si>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</si>
  <si>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</si>
  <si>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</si>
  <si>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</si>
  <si>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</si>
  <si>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</si>
  <si>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</si>
  <si>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</si>
  <si>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</si>
  <si>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</si>
  <si>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</si>
  <si>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</si>
  <si>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</si>
  <si>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</si>
  <si>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</si>
  <si>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</si>
  <si>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</si>
  <si>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</si>
  <si>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</si>
  <si>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</si>
  <si>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</si>
  <si>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</si>
  <si>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</si>
  <si>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</si>
  <si>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</si>
  <si>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</si>
  <si>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</si>
  <si>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</si>
  <si>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</si>
  <si>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</si>
  <si>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</si>
  <si>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</si>
  <si>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</si>
  <si>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</si>
  <si>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</si>
  <si>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</si>
  <si>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</si>
  <si>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</si>
  <si>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</si>
  <si>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</si>
  <si>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</si>
  <si>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</si>
  <si>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</si>
  <si>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</si>
  <si>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</si>
  <si>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</si>
  <si>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</si>
  <si>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</si>
  <si>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</si>
  <si>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</si>
  <si>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</si>
  <si>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</si>
  <si>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</si>
  <si>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</si>
  <si>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</si>
  <si>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</si>
  <si>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</si>
  <si>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</si>
  <si>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</si>
  <si>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</si>
  <si>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</si>
  <si>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</si>
  <si>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</si>
  <si>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</si>
  <si>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</si>
  <si>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</si>
  <si>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</si>
  <si>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</si>
  <si>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</si>
  <si>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</si>
  <si>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</si>
  <si>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</si>
  <si>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</si>
  <si>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</si>
  <si>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</si>
  <si>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</si>
  <si>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</si>
  <si>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</si>
  <si>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</si>
  <si>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</si>
  <si>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</si>
  <si>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</si>
  <si>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</si>
  <si>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</si>
  <si>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</si>
  <si>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</si>
  <si>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</si>
  <si>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</si>
  <si>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</si>
  <si>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</si>
  <si>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</si>
  <si>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</si>
  <si>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</si>
  <si>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</si>
  <si>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</si>
  <si>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</si>
  <si>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</si>
  <si>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</si>
  <si>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</si>
  <si>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</si>
  <si>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</si>
  <si>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</si>
  <si>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</si>
  <si>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</si>
  <si>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</si>
  <si>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</si>
  <si>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</si>
  <si>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</si>
  <si>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</si>
  <si>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</si>
  <si>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</si>
  <si>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</si>
  <si>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</si>
  <si>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</si>
  <si>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</si>
  <si>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</si>
  <si>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</si>
  <si>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</si>
  <si>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</si>
  <si>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</si>
  <si>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</si>
  <si>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</si>
  <si>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</si>
  <si>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</si>
  <si>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</si>
  <si>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</si>
  <si>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</si>
  <si>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</si>
  <si>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</si>
  <si>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</si>
  <si>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</si>
  <si>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</si>
  <si>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</si>
  <si>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</si>
  <si>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</si>
  <si>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</si>
  <si>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</si>
  <si>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</si>
  <si>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</si>
  <si>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</si>
  <si>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</si>
  <si>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</si>
  <si>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</si>
  <si>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</si>
  <si>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</si>
  <si>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</si>
  <si>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</si>
  <si>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</si>
  <si>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</si>
  <si>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</si>
  <si>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</si>
  <si>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</si>
  <si>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</si>
  <si>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</si>
  <si>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</si>
  <si>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</si>
  <si>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</si>
  <si>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</si>
  <si>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</si>
  <si>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</si>
  <si>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</si>
  <si>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</si>
  <si>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</si>
  <si>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</si>
  <si>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</si>
  <si>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</si>
  <si>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</si>
  <si>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</si>
  <si>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</si>
  <si>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</si>
  <si>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</si>
  <si>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</si>
  <si>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</si>
  <si>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</si>
  <si>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</si>
  <si>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</si>
  <si>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</si>
  <si>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</si>
  <si>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</si>
  <si>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</si>
  <si>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</si>
  <si>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</si>
  <si>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</si>
  <si>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</si>
  <si>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</si>
  <si>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</si>
  <si>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</si>
  <si>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</si>
  <si>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</si>
  <si>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</si>
  <si>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</si>
  <si>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</si>
  <si>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</si>
  <si>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</si>
  <si>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</si>
  <si>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</si>
  <si>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</si>
  <si>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</si>
  <si>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</si>
  <si>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</si>
  <si>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</si>
  <si>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</si>
  <si>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</si>
  <si>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</si>
  <si>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</si>
  <si>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</si>
  <si>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</si>
  <si>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</si>
  <si>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</si>
  <si>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</si>
  <si>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</si>
  <si>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</si>
  <si>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</si>
  <si>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</si>
  <si>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</si>
  <si>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</si>
  <si>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</si>
  <si>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</si>
  <si>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</si>
  <si>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</si>
  <si>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</si>
  <si>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</si>
  <si>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</si>
  <si>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</si>
  <si>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</si>
  <si>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</si>
  <si>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</si>
  <si>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</si>
  <si>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</si>
  <si>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</si>
  <si>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</si>
  <si>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</si>
  <si>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</si>
  <si>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</si>
  <si>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</si>
  <si>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</si>
  <si>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</si>
  <si>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</si>
  <si>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</si>
  <si>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</si>
  <si>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</si>
  <si>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</si>
  <si>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</si>
  <si>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</si>
  <si>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</si>
  <si>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</si>
  <si>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</si>
  <si>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</si>
  <si>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</si>
  <si>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</si>
  <si>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</si>
  <si>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</si>
  <si>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</si>
  <si>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</si>
  <si>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</si>
  <si>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</si>
  <si>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</si>
  <si>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</si>
  <si>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</si>
  <si>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</si>
  <si>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</si>
  <si>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</si>
  <si>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</si>
  <si>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</si>
  <si>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</si>
  <si>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</si>
  <si>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</si>
  <si>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</si>
  <si>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</si>
  <si>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</si>
  <si>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</si>
  <si>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</si>
  <si>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</si>
  <si>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</si>
  <si>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</si>
  <si>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</si>
  <si>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</si>
  <si>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</si>
  <si>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</si>
  <si>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</si>
  <si>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</si>
  <si>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</si>
  <si>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</si>
  <si>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</si>
  <si>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</si>
  <si>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</si>
  <si>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</si>
  <si>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</si>
  <si>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</si>
  <si>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</si>
  <si>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</si>
  <si>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</si>
  <si>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</si>
  <si>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</si>
  <si>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</si>
  <si>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</si>
  <si>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</si>
  <si>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</si>
  <si>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</si>
  <si>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</si>
  <si>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</si>
  <si>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</si>
  <si>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</si>
  <si>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</si>
  <si>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</si>
  <si>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</si>
  <si>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</si>
  <si>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</si>
  <si>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</si>
  <si>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</si>
  <si>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</si>
  <si>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</si>
  <si>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</si>
  <si>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</si>
  <si>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</si>
  <si>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</si>
  <si>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</si>
  <si>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</si>
  <si>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</si>
  <si>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</si>
  <si>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</si>
  <si>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</si>
  <si>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</si>
  <si>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</si>
  <si>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</si>
  <si>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</si>
  <si>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</si>
  <si>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</si>
  <si>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</si>
  <si>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</si>
  <si>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</si>
  <si>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</si>
  <si>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</si>
  <si>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</si>
  <si>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</si>
  <si>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</si>
  <si>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</si>
  <si>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</si>
  <si>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</si>
  <si>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</si>
  <si>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</si>
  <si>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</si>
  <si>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</si>
  <si>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</si>
  <si>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</si>
  <si>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</si>
  <si>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</si>
  <si>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</si>
  <si>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</si>
  <si>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</si>
  <si>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</si>
  <si>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</si>
  <si>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</si>
  <si>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</si>
  <si>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</si>
  <si>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</si>
  <si>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</si>
  <si>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</si>
  <si>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</si>
  <si>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</si>
  <si>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</si>
  <si>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</si>
  <si>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</si>
  <si>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</si>
  <si>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</si>
  <si>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</si>
  <si>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</si>
  <si>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</si>
  <si>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</si>
  <si>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</si>
  <si>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</si>
  <si>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</si>
  <si>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</si>
  <si>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</si>
  <si>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</si>
  <si>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</si>
  <si>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</si>
  <si>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</si>
  <si>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</si>
  <si>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</si>
  <si>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</si>
  <si>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</si>
  <si>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</si>
  <si>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</si>
  <si>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</si>
  <si>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</si>
  <si>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</si>
  <si>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</si>
  <si>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</si>
  <si>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</si>
  <si>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</si>
  <si>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</si>
  <si>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</si>
  <si>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</si>
  <si>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</si>
  <si>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</si>
  <si>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</si>
  <si>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</si>
  <si>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</si>
  <si>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</si>
  <si>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</si>
  <si>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</si>
  <si>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</si>
  <si>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</si>
  <si>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</si>
  <si>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</si>
  <si>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</si>
  <si>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</si>
  <si>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</si>
  <si>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</si>
  <si>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</si>
  <si>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</si>
  <si>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</si>
  <si>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</si>
  <si>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</si>
  <si>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</si>
  <si>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</si>
  <si>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</si>
  <si>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</si>
  <si>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</si>
  <si>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</si>
  <si>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</si>
  <si>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</si>
  <si>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</si>
  <si>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</si>
  <si>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</si>
  <si>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</si>
  <si>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</si>
  <si>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</si>
  <si>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</si>
  <si>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</si>
  <si>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</si>
  <si>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</si>
  <si>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</si>
  <si>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</si>
  <si>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</si>
  <si>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</si>
  <si>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</si>
  <si>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</si>
  <si>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</si>
  <si>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</si>
  <si>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</si>
  <si>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</si>
  <si>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</si>
  <si>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</si>
  <si>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</si>
  <si>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</si>
  <si>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</si>
  <si>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</si>
  <si>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</si>
  <si>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</si>
  <si>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</si>
  <si>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</si>
  <si>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</si>
  <si>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</si>
  <si>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</si>
  <si>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</si>
  <si>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</si>
  <si>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</si>
  <si>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</si>
  <si>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</si>
  <si>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</si>
  <si>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</si>
  <si>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</si>
  <si>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</si>
  <si>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</si>
  <si>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</si>
  <si>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</si>
  <si>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</si>
  <si>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</si>
  <si>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</si>
  <si>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</si>
  <si>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</si>
  <si>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</si>
  <si>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</si>
  <si>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</si>
  <si>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</si>
  <si>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</si>
  <si>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</si>
  <si>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</si>
  <si>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</si>
  <si>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</si>
  <si>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</si>
  <si>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</si>
  <si>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</si>
  <si>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</si>
  <si>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</si>
  <si>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</si>
  <si>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</si>
  <si>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</si>
  <si>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</si>
  <si>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</si>
  <si>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</si>
  <si>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</si>
  <si>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</si>
  <si>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</si>
  <si>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</si>
  <si>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</si>
  <si>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</si>
  <si>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</si>
  <si>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</si>
  <si>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</si>
  <si>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</si>
  <si>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</si>
  <si>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</si>
  <si>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</si>
  <si>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</si>
  <si>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</si>
  <si>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</si>
  <si>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</si>
  <si>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</si>
  <si>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</si>
  <si>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</si>
  <si>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</si>
  <si>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</si>
  <si>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</si>
  <si>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</si>
  <si>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</si>
  <si>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</si>
  <si>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</si>
  <si>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</si>
  <si>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</si>
  <si>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</si>
  <si>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</si>
  <si>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</si>
  <si>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</si>
  <si>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</si>
  <si>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</si>
  <si>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</si>
  <si>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</si>
  <si>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</si>
  <si>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</si>
  <si>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</si>
  <si>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</si>
  <si>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</si>
  <si>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</si>
  <si>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</si>
  <si>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</si>
  <si>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</si>
  <si>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</si>
  <si>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</si>
  <si>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</si>
  <si>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</si>
  <si>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</si>
  <si>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</si>
  <si>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</si>
  <si>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</si>
  <si>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</si>
  <si>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</si>
  <si>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</si>
  <si>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</si>
  <si>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</si>
  <si>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</si>
  <si>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</si>
  <si>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</si>
  <si>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</si>
  <si>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</si>
  <si>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</si>
  <si>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</si>
  <si>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</si>
  <si>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</si>
  <si>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</si>
  <si>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</si>
  <si>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</si>
  <si>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</si>
  <si>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</si>
  <si>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</si>
  <si>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</si>
  <si>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</si>
  <si>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</si>
  <si>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</si>
  <si>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</si>
  <si>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</si>
  <si>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</si>
  <si>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</si>
  <si>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</si>
  <si>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</si>
  <si>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</si>
  <si>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</si>
  <si>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</si>
  <si>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</si>
  <si>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</si>
  <si>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</si>
  <si>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</si>
  <si>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</si>
  <si>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</si>
  <si>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</si>
  <si>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</si>
  <si>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</si>
  <si>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</si>
  <si>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</si>
  <si>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</si>
  <si>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</si>
  <si>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</si>
  <si>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</si>
  <si>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</si>
  <si>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</si>
  <si>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</si>
  <si>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</si>
  <si>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</si>
  <si>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</si>
  <si>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</si>
  <si>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</si>
  <si>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</si>
  <si>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</si>
  <si>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</si>
  <si>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</si>
  <si>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</si>
  <si>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</si>
  <si>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</si>
  <si>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</si>
  <si>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</si>
  <si>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</si>
  <si>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</si>
  <si>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</si>
  <si>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</si>
  <si>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</si>
  <si>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</si>
  <si>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</si>
  <si>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</si>
  <si>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</si>
  <si>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</si>
  <si>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</si>
  <si>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</si>
  <si>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</si>
  <si>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</si>
  <si>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</si>
  <si>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</si>
  <si>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</si>
  <si>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</si>
  <si>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</si>
  <si>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</si>
  <si>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</si>
  <si>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</si>
  <si>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</si>
  <si>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</si>
  <si>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</si>
  <si>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</si>
  <si>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</si>
  <si>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</si>
  <si>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</si>
  <si>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</si>
  <si>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</si>
  <si>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</si>
  <si>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</si>
  <si>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</si>
  <si>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</si>
  <si>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</si>
  <si>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</si>
  <si>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</si>
  <si>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</si>
  <si>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</si>
  <si>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</si>
  <si>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</si>
  <si>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</si>
  <si>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</si>
  <si>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</si>
  <si>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</si>
  <si>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</si>
  <si>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</si>
  <si>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</si>
  <si>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</si>
  <si>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</si>
  <si>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</si>
  <si>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</si>
  <si>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</si>
  <si>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</si>
  <si>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</si>
  <si>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</si>
  <si>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</si>
  <si>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</si>
  <si>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</si>
  <si>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</si>
  <si>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</si>
  <si>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</si>
  <si>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</si>
  <si>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</si>
  <si>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</si>
  <si>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</si>
  <si>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</si>
  <si>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</si>
  <si>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</si>
  <si>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</si>
  <si>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</si>
  <si>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</si>
  <si>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</si>
  <si>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</si>
  <si>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</si>
  <si>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</si>
  <si>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</si>
  <si>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</si>
  <si>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</si>
  <si>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</si>
  <si>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</si>
  <si>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</si>
  <si>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</si>
  <si>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</si>
  <si>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</si>
  <si>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</si>
  <si>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</si>
  <si>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</si>
  <si>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</si>
  <si>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</si>
  <si>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</si>
  <si>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</si>
  <si>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</si>
  <si>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</si>
  <si>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</si>
  <si>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</si>
  <si>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</si>
  <si>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</si>
  <si>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</si>
  <si>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</si>
  <si>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</si>
  <si>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</si>
  <si>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</si>
  <si>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</si>
  <si>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</si>
  <si>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</si>
  <si>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</si>
  <si>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</si>
  <si>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</si>
  <si>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</si>
  <si>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</si>
  <si>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</si>
  <si>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</si>
  <si>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</si>
  <si>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</si>
  <si>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</si>
  <si>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</si>
  <si>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</si>
  <si>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</si>
  <si>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</si>
  <si>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</si>
  <si>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</si>
  <si>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</si>
  <si>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</si>
  <si>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</si>
  <si>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</si>
  <si>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</si>
  <si>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</si>
  <si>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</si>
  <si>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</si>
  <si>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</si>
  <si>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</si>
  <si>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</si>
  <si>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</si>
  <si>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</si>
  <si>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</si>
  <si>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</si>
  <si>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</si>
  <si>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</si>
  <si>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</si>
  <si>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</si>
  <si>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</si>
  <si>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</si>
  <si>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</si>
  <si>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</si>
  <si>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</si>
  <si>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</si>
  <si>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</si>
  <si>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</si>
  <si>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</si>
  <si>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</si>
  <si>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</si>
  <si>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</si>
  <si>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</si>
  <si>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</si>
  <si>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</si>
  <si>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</si>
  <si>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</si>
  <si>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</si>
  <si>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</si>
  <si>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</si>
  <si>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</si>
  <si>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</si>
  <si>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</si>
  <si>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</si>
  <si>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</si>
  <si>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</si>
  <si>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</si>
  <si>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</si>
  <si>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</si>
  <si>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</si>
  <si>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</si>
  <si>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</si>
  <si>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</si>
  <si>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</si>
  <si>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</si>
  <si>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</si>
  <si>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</si>
  <si>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</si>
  <si>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</si>
  <si>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</si>
  <si>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</si>
  <si>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</si>
  <si>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</si>
  <si>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</si>
  <si>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</si>
  <si>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</si>
  <si>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</si>
  <si>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</si>
  <si>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</si>
  <si>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</si>
  <si>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</si>
  <si>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</si>
  <si>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</si>
  <si>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</si>
  <si>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</si>
  <si>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</si>
  <si>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</si>
  <si>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</si>
  <si>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</si>
  <si>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</si>
  <si>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</si>
  <si>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</si>
  <si>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</si>
  <si>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</si>
  <si>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</si>
  <si>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</si>
  <si>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</si>
  <si>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</si>
  <si>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</si>
  <si>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</si>
  <si>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</si>
  <si>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</si>
  <si>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</si>
  <si>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</si>
  <si>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</si>
  <si>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</si>
  <si>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</si>
  <si>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</si>
  <si>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</si>
  <si>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</si>
  <si>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</si>
  <si>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</si>
  <si>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</si>
  <si>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</si>
  <si>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</si>
  <si>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</si>
  <si>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</si>
  <si>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</si>
  <si>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</si>
  <si>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</si>
  <si>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</si>
  <si>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</si>
  <si>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</si>
  <si>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</si>
  <si>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</si>
  <si>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</si>
  <si>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</si>
  <si>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</si>
  <si>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</si>
  <si>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</si>
  <si>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</si>
  <si>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</si>
  <si>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</si>
  <si>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</si>
  <si>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</si>
  <si>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</si>
  <si>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</si>
  <si>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</si>
  <si>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</si>
  <si>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</si>
  <si>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</si>
  <si>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</si>
  <si>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</si>
  <si>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</si>
  <si>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</si>
  <si>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</si>
  <si>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</si>
  <si>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</si>
  <si>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</si>
  <si>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</si>
  <si>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</si>
  <si>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</si>
  <si>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</si>
  <si>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</si>
  <si>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</si>
  <si>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</si>
  <si>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</si>
  <si>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</si>
  <si>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</si>
  <si>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</si>
  <si>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</si>
  <si>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</si>
  <si>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</si>
  <si>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</si>
  <si>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</si>
  <si>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</si>
  <si>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</si>
  <si>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</si>
  <si>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</si>
  <si>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</si>
  <si>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</si>
  <si>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</si>
  <si>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</si>
  <si>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</si>
  <si>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</si>
  <si>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</si>
  <si>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</si>
  <si>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</si>
  <si>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</si>
  <si>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</si>
  <si>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</si>
  <si>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</si>
  <si>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</si>
  <si>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</si>
  <si>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</si>
  <si>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</si>
  <si>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</si>
  <si>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</si>
  <si>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</si>
  <si>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</si>
  <si>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</si>
  <si>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</si>
  <si>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</si>
  <si>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</si>
  <si>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</si>
  <si>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</si>
  <si>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</si>
  <si>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</si>
  <si>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</si>
  <si>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</si>
  <si>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</si>
  <si>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</si>
  <si>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</si>
  <si>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</si>
  <si>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</si>
  <si>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</si>
  <si>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</si>
  <si>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</si>
  <si>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</si>
  <si>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</si>
  <si>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</si>
  <si>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</si>
  <si>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</si>
  <si>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</si>
  <si>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</si>
  <si>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</si>
  <si>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</si>
  <si>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</si>
  <si>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</si>
  <si>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</si>
  <si>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</si>
  <si>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</si>
  <si>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</si>
  <si>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</si>
  <si>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</si>
  <si>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</si>
  <si>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</si>
  <si>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</si>
  <si>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</si>
  <si>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</si>
  <si>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</si>
  <si>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</si>
  <si>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</si>
  <si>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</si>
  <si>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</si>
  <si>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</si>
  <si>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</si>
  <si>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</si>
  <si>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</si>
  <si>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</si>
  <si>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</si>
  <si>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</si>
  <si>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</si>
  <si>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</si>
  <si>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</si>
  <si>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</si>
  <si>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</si>
  <si>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</si>
  <si>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</si>
  <si>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</si>
  <si>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</si>
  <si>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</si>
  <si>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</si>
  <si>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</si>
  <si>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</si>
  <si>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</si>
  <si>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</si>
  <si>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</si>
  <si>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</si>
  <si>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</si>
  <si>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</si>
  <si>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</si>
  <si>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</si>
  <si>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</si>
  <si>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</si>
  <si>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</si>
  <si>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</si>
  <si>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</si>
  <si>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</si>
  <si>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</si>
  <si>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</si>
  <si>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</si>
  <si>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</si>
  <si>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</si>
  <si>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</si>
  <si>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</si>
  <si>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</si>
  <si>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</si>
  <si>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</si>
  <si>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</si>
  <si>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</si>
  <si>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</si>
  <si>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</si>
  <si>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</si>
  <si>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</si>
  <si>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</si>
  <si>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</si>
  <si>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</si>
  <si>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</si>
  <si>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</si>
  <si>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</si>
  <si>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</si>
  <si>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</si>
  <si>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</si>
  <si>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</si>
  <si>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</si>
  <si>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</si>
  <si>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</si>
  <si>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</si>
  <si>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</si>
  <si>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</si>
  <si>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</si>
  <si>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</si>
  <si>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</si>
  <si>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</si>
  <si>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</si>
  <si>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</si>
  <si>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</si>
  <si>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</si>
  <si>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</si>
  <si>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</si>
  <si>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</si>
  <si>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</si>
  <si>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</si>
  <si>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</si>
  <si>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</si>
  <si>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</si>
  <si>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</si>
  <si>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</si>
  <si>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</si>
  <si>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</si>
  <si>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</si>
  <si>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</si>
  <si>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</si>
  <si>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</si>
  <si>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</si>
  <si>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</si>
  <si>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</si>
  <si>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</si>
  <si>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</si>
  <si>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</si>
  <si>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</si>
  <si>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</si>
  <si>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</si>
  <si>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</si>
  <si>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</si>
  <si>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</si>
  <si>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</si>
  <si>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</si>
  <si>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</si>
  <si>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</si>
  <si>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</si>
  <si>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</si>
  <si>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</si>
  <si>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</si>
  <si>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</si>
  <si>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</si>
  <si>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</si>
  <si>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</si>
  <si>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</si>
  <si>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</si>
  <si>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</si>
  <si>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</si>
  <si>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</si>
  <si>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</si>
  <si>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</si>
  <si>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</si>
  <si>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</si>
  <si>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</si>
  <si>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</si>
  <si>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</si>
  <si>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</si>
  <si>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</si>
  <si>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</si>
  <si>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</si>
  <si>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</si>
  <si>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</si>
  <si>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</si>
  <si>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</si>
  <si>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</si>
  <si>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</si>
  <si>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</si>
  <si>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</si>
  <si>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</si>
  <si>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</si>
  <si>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</si>
  <si>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</si>
  <si>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</si>
  <si>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</si>
  <si>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</si>
  <si>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</si>
  <si>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</si>
  <si>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</si>
  <si>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</si>
  <si>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</si>
  <si>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</si>
  <si>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</si>
  <si>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</si>
  <si>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</si>
  <si>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</si>
  <si>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</si>
  <si>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</si>
  <si>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</si>
  <si>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</si>
  <si>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</si>
  <si>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</si>
  <si>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</si>
  <si>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</si>
  <si>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</si>
  <si>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</si>
  <si>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</si>
  <si>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</si>
  <si>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</si>
  <si>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</si>
  <si>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</si>
  <si>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</si>
  <si>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</si>
  <si>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</si>
  <si>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</si>
  <si>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</si>
  <si>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</si>
  <si>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</si>
  <si>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</si>
  <si>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</si>
  <si>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</si>
  <si>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</si>
  <si>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</si>
  <si>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</si>
  <si>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</si>
  <si>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</si>
  <si>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</si>
  <si>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</si>
  <si>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</si>
  <si>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</si>
  <si>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</si>
  <si>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</si>
  <si>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</si>
  <si>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</si>
  <si>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</si>
  <si>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</si>
  <si>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</si>
  <si>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</si>
  <si>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</si>
  <si>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</si>
  <si>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</si>
  <si>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</si>
  <si>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</si>
  <si>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</si>
  <si>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</si>
  <si>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</si>
  <si>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</si>
  <si>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</si>
  <si>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</si>
  <si>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</si>
  <si>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</si>
  <si>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</si>
  <si>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</si>
  <si>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</si>
  <si>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</si>
  <si>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</si>
  <si>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</si>
  <si>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</si>
  <si>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</si>
  <si>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</si>
  <si>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</si>
  <si>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</si>
  <si>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</si>
  <si>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</si>
  <si>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</si>
  <si>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</si>
  <si>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</si>
  <si>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</si>
  <si>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</si>
  <si>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</si>
  <si>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</si>
  <si>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</si>
  <si>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</si>
  <si>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</si>
  <si>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</si>
  <si>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</si>
  <si>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</si>
  <si>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</si>
  <si>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</si>
  <si>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</si>
  <si>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</si>
  <si>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</si>
  <si>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</si>
  <si>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</si>
  <si>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</si>
  <si>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</si>
  <si>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</si>
  <si>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</si>
  <si>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</si>
  <si>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</si>
  <si>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</si>
  <si>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</si>
  <si>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</si>
  <si>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</si>
  <si>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</si>
  <si>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</si>
  <si>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</si>
  <si>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</si>
  <si>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</si>
  <si>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</si>
  <si>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</si>
  <si>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</si>
  <si>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</si>
  <si>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</si>
  <si>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</si>
  <si>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</si>
  <si>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</si>
  <si>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</si>
  <si>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</si>
  <si>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</si>
  <si>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</si>
  <si>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</si>
  <si>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</si>
  <si>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</si>
  <si>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</si>
  <si>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</si>
  <si>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</si>
  <si>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</si>
  <si>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</si>
  <si>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</si>
  <si>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</si>
  <si>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</si>
  <si>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</si>
  <si>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</si>
  <si>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</si>
  <si>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</si>
  <si>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</si>
  <si>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</si>
  <si>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</si>
  <si>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</si>
  <si>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</si>
  <si>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</si>
  <si>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</si>
  <si>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</si>
  <si>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</si>
  <si>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</si>
  <si>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</si>
  <si>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</si>
  <si>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</si>
  <si>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</si>
  <si>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</si>
  <si>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</si>
  <si>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</si>
  <si>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</si>
  <si>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</si>
  <si>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</si>
  <si>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</si>
  <si>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</si>
  <si>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</si>
  <si>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</si>
  <si>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</si>
  <si>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</si>
  <si>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</si>
  <si>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</si>
  <si>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</si>
  <si>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</si>
  <si>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</si>
  <si>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</si>
  <si>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</si>
  <si>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</si>
  <si>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</si>
  <si>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</si>
  <si>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</si>
  <si>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</si>
  <si>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</si>
  <si>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</si>
  <si>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</si>
  <si>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</si>
  <si>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</si>
  <si>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</si>
  <si>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</si>
  <si>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</si>
  <si>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</si>
  <si>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</si>
  <si>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</si>
  <si>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</si>
  <si>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</si>
  <si>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</si>
  <si>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</si>
  <si>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</si>
  <si>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</si>
  <si>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</si>
  <si>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</si>
  <si>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</si>
  <si>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</si>
  <si>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</si>
  <si>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</si>
  <si>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</si>
  <si>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</si>
  <si>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</si>
  <si>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</si>
  <si>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</si>
  <si>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</si>
  <si>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</si>
  <si>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</si>
  <si>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</si>
  <si>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</si>
  <si>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</si>
  <si>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</si>
  <si>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</si>
  <si>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</si>
  <si>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</si>
  <si>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</si>
  <si>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</si>
  <si>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</si>
  <si>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</si>
  <si>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</si>
  <si>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</si>
  <si>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</si>
  <si>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</si>
  <si>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</si>
  <si>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</si>
  <si>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</si>
  <si>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</si>
  <si>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</si>
  <si>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</si>
  <si>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</si>
  <si>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</si>
  <si>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</si>
  <si>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</si>
  <si>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</si>
  <si>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</si>
  <si>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</si>
  <si>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</si>
  <si>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</si>
  <si>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</si>
  <si>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</si>
  <si>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</si>
  <si>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</si>
  <si>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</si>
  <si>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</si>
  <si>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</si>
  <si>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</si>
  <si>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</si>
  <si>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</si>
  <si>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</si>
  <si>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</si>
  <si>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</si>
  <si>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</si>
  <si>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</si>
  <si>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</si>
  <si>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</si>
  <si>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</si>
  <si>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</si>
  <si>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</si>
  <si>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</si>
  <si>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</si>
  <si>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</si>
  <si>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</si>
  <si>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</si>
  <si>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</si>
  <si>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</si>
  <si>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</si>
  <si>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</si>
  <si>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</si>
  <si>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</si>
  <si>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</si>
  <si>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</si>
  <si>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</si>
  <si>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</si>
  <si>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</si>
  <si>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</si>
  <si>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</si>
  <si>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</si>
  <si>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</si>
  <si>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</si>
  <si>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</si>
  <si>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</si>
  <si>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</si>
  <si>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</si>
  <si>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</si>
  <si>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</si>
  <si>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</si>
  <si>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</si>
  <si>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</si>
  <si>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</si>
  <si>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</si>
  <si>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</si>
  <si>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</si>
  <si>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</si>
  <si>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</si>
  <si>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</si>
  <si>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</si>
  <si>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</si>
  <si>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</si>
  <si>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</si>
  <si>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</si>
  <si>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</si>
  <si>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</si>
  <si>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</si>
  <si>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</si>
  <si>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</si>
  <si>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</si>
  <si>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</si>
  <si>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</si>
  <si>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</si>
  <si>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</si>
  <si>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</si>
  <si>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</si>
  <si>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</si>
  <si>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</si>
  <si>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</si>
  <si>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</si>
  <si>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</si>
  <si>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</si>
  <si>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</si>
  <si>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</si>
  <si>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</si>
  <si>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</si>
  <si>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</si>
  <si>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</si>
  <si>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</si>
  <si>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</si>
  <si>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</si>
  <si>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</si>
  <si>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</si>
  <si>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</si>
  <si>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</si>
  <si>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</si>
  <si>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</si>
  <si>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</si>
  <si>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</si>
  <si>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</si>
  <si>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</si>
  <si>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</si>
  <si>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</si>
  <si>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</si>
  <si>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</si>
  <si>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</si>
  <si>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</si>
  <si>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</si>
  <si>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</si>
  <si>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</si>
  <si>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</si>
  <si>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</si>
  <si>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</si>
  <si>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</si>
  <si>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</si>
  <si>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</si>
  <si>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</si>
  <si>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</si>
  <si>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</si>
  <si>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</si>
  <si>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</si>
  <si>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</si>
  <si>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</si>
  <si>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</si>
  <si>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</si>
  <si>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</si>
  <si>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</si>
  <si>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</si>
  <si>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</si>
  <si>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</si>
  <si>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</si>
  <si>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</si>
  <si>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</si>
  <si>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</si>
  <si>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</si>
  <si>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</si>
  <si>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</si>
  <si>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</si>
  <si>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</si>
  <si>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</si>
  <si>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</si>
  <si>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</si>
  <si>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</si>
  <si>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</si>
  <si>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</si>
  <si>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</si>
  <si>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</si>
  <si>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</si>
  <si>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</si>
  <si>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</si>
  <si>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</si>
  <si>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</si>
  <si>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</si>
  <si>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</si>
  <si>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</si>
  <si>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</si>
  <si>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</si>
  <si>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</si>
  <si>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</si>
  <si>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</si>
  <si>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</si>
  <si>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</si>
  <si>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</si>
  <si>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</si>
  <si>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</si>
  <si>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</si>
  <si>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</si>
  <si>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</si>
  <si>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</si>
  <si>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</si>
  <si>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</si>
  <si>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</si>
  <si>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</si>
  <si>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</si>
  <si>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</si>
  <si>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</si>
  <si>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</si>
  <si>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</si>
  <si>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</si>
  <si>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</si>
  <si>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</si>
  <si>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</si>
  <si>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</si>
  <si>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</si>
  <si>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</si>
  <si>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</si>
  <si>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</si>
  <si>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</si>
  <si>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</si>
  <si>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</si>
  <si>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</si>
  <si>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</si>
  <si>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</si>
  <si>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</si>
  <si>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</si>
  <si>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</si>
  <si>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</si>
  <si>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</si>
  <si>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</si>
  <si>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</si>
  <si>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</si>
  <si>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</si>
  <si>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</si>
  <si>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</si>
  <si>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</si>
  <si>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</si>
  <si>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</si>
  <si>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</si>
  <si>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</si>
  <si>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</si>
  <si>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</si>
  <si>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</si>
  <si>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</si>
  <si>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</si>
  <si>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</si>
  <si>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</si>
  <si>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</si>
  <si>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</si>
  <si>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</si>
  <si>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</si>
  <si>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</si>
  <si>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</si>
  <si>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</si>
  <si>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</si>
  <si>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</si>
  <si>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</si>
  <si>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</si>
  <si>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</si>
  <si>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</si>
  <si>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</si>
  <si>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</si>
  <si>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</si>
  <si>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</si>
  <si>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</si>
  <si>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</si>
  <si>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</si>
  <si>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</si>
  <si>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</si>
  <si>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</si>
  <si>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</si>
  <si>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</si>
  <si>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</si>
  <si>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</si>
  <si>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</si>
  <si>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</si>
  <si>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</si>
  <si>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</si>
  <si>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</si>
  <si>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</si>
  <si>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</si>
  <si>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</si>
  <si>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</si>
  <si>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</si>
  <si>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</si>
  <si>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</si>
  <si>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</si>
  <si>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</si>
  <si>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</si>
  <si>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</si>
  <si>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</si>
  <si>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</si>
  <si>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</si>
  <si>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</si>
  <si>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</si>
  <si>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</si>
  <si>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</si>
  <si>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</si>
  <si>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</si>
  <si>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</si>
  <si>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</si>
  <si>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</si>
  <si>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</si>
  <si>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</si>
  <si>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</si>
  <si>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</si>
  <si>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</si>
  <si>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</si>
  <si>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</si>
  <si>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</si>
  <si>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</si>
  <si>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</si>
  <si>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</si>
  <si>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</si>
  <si>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</si>
  <si>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</si>
  <si>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</si>
  <si>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</si>
  <si>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</si>
  <si>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</si>
  <si>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</si>
  <si>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</si>
  <si>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</si>
  <si>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</si>
  <si>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</si>
  <si>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</si>
  <si>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</si>
  <si>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</si>
  <si>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</si>
  <si>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</si>
  <si>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</si>
  <si>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</si>
  <si>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</si>
  <si>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</si>
  <si>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</si>
  <si>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</si>
  <si>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</si>
  <si>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</si>
  <si>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</si>
  <si>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</si>
  <si>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</si>
  <si>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</si>
  <si>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</si>
  <si>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</si>
  <si>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</si>
  <si>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</si>
  <si>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</si>
  <si>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</si>
  <si>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</si>
  <si>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</si>
  <si>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</si>
  <si>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</si>
  <si>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</si>
  <si>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</si>
  <si>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</si>
  <si>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</si>
  <si>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</si>
  <si>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</si>
  <si>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</si>
  <si>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</si>
  <si>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</si>
  <si>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</si>
  <si>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</si>
  <si>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</si>
  <si>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</si>
  <si>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</si>
  <si>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</si>
  <si>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</si>
  <si>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</si>
  <si>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</si>
  <si>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</si>
  <si>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</si>
  <si>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</si>
  <si>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</si>
  <si>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</si>
  <si>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</si>
  <si>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</si>
  <si>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</si>
  <si>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</si>
  <si>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</si>
  <si>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</si>
  <si>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</si>
  <si>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</si>
  <si>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</si>
  <si>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</si>
  <si>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</si>
  <si>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</si>
  <si>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</si>
  <si>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</si>
  <si>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</si>
  <si>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</si>
  <si>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</si>
  <si>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</si>
  <si>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</si>
  <si>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</si>
  <si>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</si>
  <si>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</si>
  <si>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</si>
  <si>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</si>
  <si>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</si>
  <si>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</si>
  <si>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</si>
  <si>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</si>
  <si>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</si>
  <si>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</si>
  <si>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</si>
  <si>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</si>
  <si>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</si>
  <si>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</si>
  <si>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</si>
  <si>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</si>
  <si>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</si>
  <si>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</si>
  <si>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</si>
  <si>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</si>
  <si>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</si>
  <si>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</si>
  <si>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</si>
  <si>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</si>
  <si>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</si>
  <si>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</si>
  <si>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</si>
  <si>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</si>
  <si>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</si>
  <si>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</si>
  <si>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</si>
  <si>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</si>
  <si>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</si>
  <si>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</si>
  <si>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</si>
  <si>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</si>
  <si>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</si>
  <si>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</si>
  <si>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</si>
  <si>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</si>
  <si>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</si>
  <si>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</si>
  <si>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</si>
  <si>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</si>
  <si>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</si>
  <si>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</si>
  <si>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</si>
  <si>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</si>
  <si>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</si>
  <si>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</si>
  <si>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</si>
  <si>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</si>
  <si>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</si>
  <si>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</si>
  <si>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</si>
  <si>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</si>
  <si>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</si>
  <si>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</si>
  <si>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</si>
  <si>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</si>
  <si>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</si>
  <si>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</si>
  <si>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</si>
  <si>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</si>
  <si>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</si>
  <si>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</si>
  <si>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</si>
  <si>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</si>
  <si>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</si>
  <si>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</si>
  <si>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</si>
  <si>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</si>
  <si>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</si>
  <si>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</si>
  <si>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</si>
  <si>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</si>
  <si>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</si>
  <si>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</si>
  <si>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</si>
  <si>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</si>
  <si>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</si>
  <si>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</si>
  <si>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</si>
  <si>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</si>
  <si>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</si>
  <si>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</si>
  <si>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</si>
  <si>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</si>
  <si>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</si>
  <si>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</si>
  <si>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</si>
  <si>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</si>
  <si>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</si>
  <si>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</si>
  <si>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</si>
  <si>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</si>
  <si>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</si>
  <si>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</si>
  <si>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</si>
  <si>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</si>
  <si>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</si>
  <si>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</si>
  <si>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</si>
  <si>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</si>
  <si>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</si>
  <si>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</si>
  <si>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</si>
  <si>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</si>
  <si>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</si>
  <si>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</si>
  <si>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</si>
  <si>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</si>
  <si>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</si>
  <si>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</si>
  <si>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</si>
  <si>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</si>
  <si>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</si>
  <si>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</si>
  <si>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</si>
  <si>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</si>
  <si>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</si>
  <si>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</si>
  <si>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</si>
  <si>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</si>
  <si>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</si>
  <si>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</si>
  <si>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</si>
  <si>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</si>
  <si>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</si>
  <si>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</si>
  <si>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</si>
  <si>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</si>
  <si>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</si>
  <si>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</si>
  <si>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</si>
  <si>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</si>
  <si>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</si>
  <si>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</si>
  <si>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</si>
  <si>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</si>
  <si>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</si>
  <si>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</si>
  <si>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</si>
  <si>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</si>
  <si>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</si>
  <si>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</si>
  <si>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</si>
  <si>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</si>
  <si>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</si>
  <si>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</si>
  <si>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</si>
  <si>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</si>
  <si>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</si>
  <si>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</si>
  <si>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</si>
  <si>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</si>
  <si>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</si>
  <si>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</si>
  <si>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</si>
  <si>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</si>
  <si>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</si>
  <si>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</si>
  <si>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</si>
  <si>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</si>
  <si>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</si>
  <si>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</si>
  <si>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</si>
  <si>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</si>
  <si>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</si>
  <si>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</si>
  <si>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</si>
  <si>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</si>
  <si>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</si>
  <si>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</si>
  <si>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</si>
  <si>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</si>
  <si>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</si>
  <si>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</si>
  <si>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</si>
  <si>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</si>
  <si>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</si>
  <si>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</si>
  <si>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</si>
  <si>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</si>
  <si>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</si>
  <si>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</si>
  <si>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</si>
  <si>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</si>
  <si>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</si>
  <si>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</si>
  <si>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</si>
  <si>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</si>
  <si>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</si>
  <si>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</si>
  <si>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</si>
  <si>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</si>
  <si>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</si>
  <si>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</si>
  <si>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</si>
  <si>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</si>
  <si>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</si>
  <si>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</si>
  <si>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</si>
  <si>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</si>
  <si>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</si>
  <si>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</si>
  <si>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</si>
  <si>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</si>
  <si>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</si>
  <si>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</si>
  <si>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</si>
  <si>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</si>
  <si>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</si>
  <si>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</si>
  <si>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</si>
  <si>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</si>
  <si>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</si>
  <si>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</si>
  <si>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</si>
  <si>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</si>
  <si>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</si>
  <si>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</si>
  <si>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</si>
  <si>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</si>
  <si>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</si>
  <si>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</si>
  <si>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</si>
  <si>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</si>
  <si>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</si>
  <si>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</si>
  <si>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</si>
  <si>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</si>
  <si>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</si>
  <si>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</si>
  <si>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</si>
  <si>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</si>
  <si>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</si>
  <si>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</si>
  <si>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</si>
  <si>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</si>
  <si>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</si>
  <si>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</si>
  <si>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</si>
  <si>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</si>
  <si>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</si>
  <si>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</si>
  <si>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</si>
  <si>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</si>
  <si>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</si>
  <si>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</si>
  <si>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</si>
  <si>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</si>
  <si>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</si>
  <si>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</si>
  <si>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</si>
  <si>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</si>
  <si>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</si>
  <si>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</si>
  <si>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</si>
  <si>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</si>
  <si>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</si>
  <si>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</si>
  <si>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</si>
  <si>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</si>
  <si>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</si>
  <si>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</si>
  <si>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</si>
  <si>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</si>
  <si>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</si>
  <si>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</si>
  <si>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</si>
  <si>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</si>
  <si>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</si>
  <si>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</si>
  <si>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</si>
  <si>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</si>
  <si>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</si>
  <si>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</si>
  <si>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</si>
  <si>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</si>
  <si>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</si>
  <si>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</si>
  <si>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</si>
  <si>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</si>
  <si>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</si>
  <si>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</si>
  <si>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</si>
  <si>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</si>
  <si>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</si>
  <si>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</si>
  <si>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</si>
  <si>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</si>
  <si>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</si>
  <si>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</si>
  <si>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</si>
  <si>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</si>
  <si>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</si>
  <si>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</si>
  <si>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</si>
  <si>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</si>
  <si>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</si>
  <si>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</si>
  <si>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</si>
  <si>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</si>
  <si>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</si>
  <si>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</si>
  <si>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</si>
  <si>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</si>
  <si>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</si>
  <si>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</si>
  <si>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</si>
  <si>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</si>
  <si>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</si>
  <si>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</si>
  <si>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</si>
  <si>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</si>
  <si>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</si>
  <si>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</si>
  <si>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</si>
  <si>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</si>
  <si>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</si>
  <si>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</si>
  <si>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</si>
  <si>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</si>
  <si>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</si>
  <si>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</si>
  <si>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</si>
  <si>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</si>
  <si>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</si>
  <si>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</si>
  <si>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</si>
  <si>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</si>
  <si>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</si>
  <si>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</si>
  <si>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</si>
  <si>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</si>
  <si>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</si>
  <si>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</si>
  <si>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</si>
  <si>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</si>
  <si>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</si>
  <si>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</si>
  <si>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</si>
  <si>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</si>
  <si>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</si>
  <si>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</si>
  <si>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</si>
  <si>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</si>
  <si>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</si>
  <si>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</si>
  <si>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</si>
  <si>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</si>
  <si>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</si>
  <si>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</si>
  <si>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</si>
  <si>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</si>
  <si>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</si>
  <si>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</si>
  <si>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</si>
  <si>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</si>
  <si>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</si>
  <si>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</si>
  <si>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</si>
  <si>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</si>
  <si>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</si>
  <si>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</si>
  <si>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</si>
  <si>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</si>
  <si>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</si>
  <si>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</si>
  <si>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</si>
  <si>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</si>
  <si>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</si>
  <si>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</si>
  <si>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</si>
  <si>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</si>
  <si>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</si>
  <si>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</si>
  <si>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</si>
  <si>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</si>
  <si>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</si>
  <si>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</si>
  <si>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</si>
  <si>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</si>
  <si>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</si>
  <si>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</si>
  <si>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</si>
  <si>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</si>
  <si>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</si>
  <si>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</si>
  <si>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</si>
  <si>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</si>
  <si>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</si>
  <si>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</si>
  <si>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</si>
  <si>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</si>
  <si>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</si>
  <si>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</si>
  <si>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</si>
  <si>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</si>
  <si>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</si>
  <si>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</si>
  <si>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</si>
  <si>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</si>
  <si>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</si>
  <si>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</si>
  <si>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</si>
  <si>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</si>
  <si>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</si>
  <si>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</si>
  <si>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</si>
  <si>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</si>
  <si>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</si>
  <si>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</si>
  <si>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</si>
  <si>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</si>
  <si>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</si>
  <si>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</si>
  <si>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</si>
  <si>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</si>
  <si>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</si>
  <si>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</si>
  <si>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</si>
  <si>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</si>
  <si>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</si>
  <si>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</si>
  <si>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</si>
  <si>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</si>
  <si>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</si>
  <si>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</si>
  <si>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</si>
  <si>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</si>
  <si>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</si>
  <si>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</si>
  <si>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</si>
  <si>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</si>
  <si>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</si>
  <si>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</si>
  <si>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</si>
  <si>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</si>
  <si>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</si>
  <si>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</si>
  <si>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</si>
  <si>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</si>
  <si>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</si>
  <si>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</si>
  <si>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</si>
  <si>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</si>
  <si>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</si>
  <si>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</si>
  <si>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</si>
  <si>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</si>
  <si>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</si>
  <si>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</si>
  <si>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</si>
  <si>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</si>
  <si>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</si>
  <si>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</si>
  <si>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</si>
  <si>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</si>
  <si>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</si>
  <si>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</si>
  <si>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</si>
  <si>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</si>
  <si>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</si>
  <si>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</si>
  <si>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</si>
  <si>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</si>
  <si>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</si>
  <si>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</si>
  <si>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</si>
  <si>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</si>
  <si>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</si>
  <si>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</si>
  <si>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</si>
  <si>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</si>
  <si>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</si>
  <si>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</si>
  <si>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</si>
  <si>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</si>
  <si>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</si>
  <si>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</si>
  <si>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</si>
  <si>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</si>
  <si>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</si>
  <si>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</si>
  <si>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</si>
  <si>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</si>
  <si>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</si>
  <si>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</si>
  <si>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</si>
  <si>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</si>
  <si>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</si>
  <si>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</si>
  <si>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</si>
  <si>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</si>
  <si>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</si>
  <si>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</si>
  <si>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</si>
  <si>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</si>
  <si>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</si>
  <si>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</si>
  <si>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</si>
  <si>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</si>
  <si>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</si>
  <si>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</si>
  <si>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</si>
  <si>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</si>
  <si>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</si>
  <si>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</si>
  <si>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</si>
  <si>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</si>
  <si>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</si>
  <si>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</si>
  <si>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</si>
  <si>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</si>
  <si>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</si>
  <si>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</si>
  <si>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</si>
  <si>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</si>
  <si>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</si>
  <si>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</si>
  <si>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</si>
  <si>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</si>
  <si>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</si>
  <si>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</si>
  <si>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</si>
  <si>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</si>
  <si>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</si>
  <si>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</si>
  <si>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</si>
  <si>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</si>
  <si>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</si>
  <si>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</si>
  <si>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</si>
  <si>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</si>
  <si>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</si>
  <si>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</si>
  <si>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</si>
  <si>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</si>
  <si>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</si>
  <si>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</si>
  <si>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</si>
  <si>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</si>
  <si>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</si>
  <si>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</si>
  <si>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</si>
  <si>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</si>
  <si>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</si>
  <si>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</si>
  <si>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</si>
  <si>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</si>
  <si>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</si>
  <si>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</si>
  <si>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</si>
  <si>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</si>
  <si>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</si>
  <si>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</si>
  <si>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</si>
  <si>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</si>
  <si>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</si>
  <si>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</si>
  <si>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</si>
  <si>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</si>
  <si>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</si>
  <si>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</si>
  <si>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</si>
  <si>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</si>
  <si>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</si>
  <si>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</si>
  <si>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</si>
  <si>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</si>
  <si>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</si>
  <si>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</si>
  <si>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</si>
  <si>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</si>
  <si>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</si>
  <si>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</si>
  <si>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</si>
  <si>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</si>
  <si>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</si>
  <si>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</si>
  <si>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</si>
  <si>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</si>
  <si>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</si>
  <si>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</si>
  <si>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</si>
  <si>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</si>
  <si>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</si>
  <si>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</si>
  <si>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</si>
  <si>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</si>
  <si>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</si>
  <si>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</si>
  <si>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</si>
  <si>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</si>
  <si>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</si>
  <si>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</si>
  <si>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</si>
  <si>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</si>
  <si>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</si>
  <si>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</si>
  <si>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</si>
  <si>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</si>
  <si>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</si>
  <si>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</si>
  <si>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</si>
  <si>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</si>
  <si>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</si>
  <si>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</si>
  <si>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</si>
  <si>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</si>
  <si>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</si>
  <si>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</si>
  <si>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</si>
  <si>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</si>
  <si>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</si>
  <si>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</si>
  <si>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</si>
  <si>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</si>
  <si>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</si>
  <si>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</si>
  <si>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</si>
  <si>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</si>
  <si>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</si>
  <si>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</si>
  <si>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</si>
  <si>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</si>
  <si>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</si>
  <si>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</si>
  <si>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</si>
  <si>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</si>
  <si>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</si>
  <si>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</si>
  <si>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</si>
  <si>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</si>
  <si>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</si>
  <si>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</si>
  <si>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</si>
  <si>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</si>
  <si>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</si>
  <si>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</si>
  <si>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</si>
  <si>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</si>
  <si>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</si>
  <si>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</si>
  <si>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</si>
  <si>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</si>
  <si>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</si>
  <si>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</si>
  <si>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</si>
  <si>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</si>
  <si>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</si>
  <si>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</si>
  <si>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</si>
  <si>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</si>
  <si>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</si>
  <si>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</si>
  <si>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</si>
  <si>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</si>
  <si>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</si>
  <si>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</si>
  <si>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</si>
  <si>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</si>
  <si>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</si>
  <si>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</si>
  <si>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</si>
  <si>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</si>
  <si>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</si>
  <si>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</si>
  <si>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</si>
  <si>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</si>
  <si>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</si>
  <si>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</si>
  <si>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</si>
  <si>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</si>
  <si>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</si>
  <si>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</si>
  <si>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</si>
  <si>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</si>
  <si>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</si>
  <si>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</si>
  <si>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</si>
  <si>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</si>
  <si>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</si>
  <si>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</si>
  <si>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</si>
  <si>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</si>
  <si>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</si>
  <si>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</si>
  <si>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</si>
  <si>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</si>
  <si>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</si>
  <si>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</si>
  <si>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</si>
  <si>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</si>
  <si>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</si>
  <si>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</si>
  <si>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</si>
  <si>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</si>
  <si>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</si>
  <si>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</si>
  <si>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</si>
  <si>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</si>
  <si>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</si>
  <si>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</si>
  <si>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</si>
  <si>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</si>
  <si>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</si>
  <si>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</si>
  <si>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</si>
  <si>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</si>
  <si>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</si>
  <si>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</si>
  <si>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</si>
  <si>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</si>
  <si>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</si>
  <si>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</si>
  <si>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</si>
  <si>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</si>
  <si>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</si>
  <si>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</si>
  <si>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</si>
  <si>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</si>
  <si>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</si>
  <si>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</si>
  <si>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</si>
  <si>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</si>
  <si>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</si>
  <si>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</si>
  <si>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</si>
  <si>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</si>
  <si>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</si>
  <si>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</si>
  <si>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</si>
  <si>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</si>
  <si>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</si>
  <si>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</si>
  <si>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</si>
  <si>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</si>
  <si>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</si>
  <si>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</si>
  <si>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</si>
  <si>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</si>
  <si>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</si>
  <si>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</si>
  <si>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</si>
  <si>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</si>
  <si>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</si>
  <si>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</si>
  <si>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</si>
  <si>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</si>
  <si>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</si>
  <si>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</si>
  <si>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</si>
  <si>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</si>
  <si>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</si>
  <si>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</si>
  <si>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</si>
  <si>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</si>
  <si>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</si>
  <si>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</si>
  <si>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</si>
  <si>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</si>
  <si>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</si>
  <si>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</si>
  <si>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</si>
  <si>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</si>
  <si>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</si>
  <si>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</si>
  <si>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</si>
  <si>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</si>
  <si>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</si>
  <si>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</si>
  <si>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</si>
  <si>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</si>
  <si>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</si>
  <si>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</si>
  <si>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</si>
  <si>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</si>
  <si>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</si>
  <si>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</si>
  <si>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</si>
  <si>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</si>
  <si>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</si>
  <si>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</si>
  <si>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</si>
  <si>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</si>
  <si>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</si>
  <si>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</si>
  <si>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</si>
  <si>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</si>
  <si>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</si>
  <si>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</si>
  <si>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</si>
  <si>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</si>
  <si>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</si>
  <si>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</si>
  <si>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</si>
  <si>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</si>
  <si>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</si>
  <si>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</si>
  <si>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</si>
  <si>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</si>
  <si>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</si>
  <si>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</si>
  <si>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</si>
  <si>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</si>
  <si>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</si>
  <si>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</si>
  <si>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</si>
  <si>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</si>
  <si>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</si>
  <si>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</si>
  <si>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</si>
  <si>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</si>
  <si>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</si>
  <si>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</si>
  <si>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</si>
  <si>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</si>
  <si>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</si>
  <si>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</si>
  <si>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</si>
  <si>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</si>
  <si>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</si>
  <si>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</si>
  <si>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</si>
  <si>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</si>
  <si>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</si>
  <si>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</si>
  <si>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</si>
  <si>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</si>
  <si>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</si>
  <si>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</si>
  <si>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</si>
  <si>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</si>
  <si>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</si>
  <si>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</si>
  <si>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</si>
  <si>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</si>
  <si>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</si>
  <si>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</si>
  <si>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</si>
  <si>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</si>
  <si>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</si>
  <si>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</si>
  <si>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</si>
  <si>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</si>
  <si>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</si>
  <si>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</si>
  <si>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</si>
  <si>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</si>
  <si>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</si>
  <si>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</si>
  <si>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</si>
  <si>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</si>
  <si>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</si>
  <si>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</si>
  <si>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</si>
  <si>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</si>
  <si>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</si>
  <si>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</si>
  <si>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</si>
  <si>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</si>
  <si>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</si>
  <si>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</si>
  <si>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</si>
  <si>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</si>
  <si>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</si>
  <si>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</si>
  <si>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</si>
  <si>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</si>
  <si>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</si>
  <si>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</si>
  <si>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</si>
  <si>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</si>
  <si>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</si>
  <si>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</si>
  <si>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</si>
  <si>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</si>
  <si>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</si>
  <si>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</si>
  <si>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</si>
  <si>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</si>
  <si>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</si>
  <si>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</si>
  <si>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</si>
  <si>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</si>
  <si>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</si>
  <si>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</si>
  <si>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</si>
  <si>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</si>
  <si>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</si>
  <si>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</si>
  <si>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</si>
  <si>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</si>
  <si>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</si>
  <si>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</si>
  <si>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</si>
  <si>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</si>
  <si>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</si>
  <si>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</si>
  <si>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</si>
  <si>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</si>
  <si>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</si>
  <si>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</si>
  <si>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</si>
  <si>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</si>
  <si>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</si>
  <si>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</si>
  <si>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</si>
  <si>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</si>
  <si>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</si>
  <si>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</si>
  <si>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</si>
  <si>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</si>
  <si>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</si>
  <si>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</si>
  <si>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</si>
  <si>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</si>
  <si>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</si>
  <si>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</si>
  <si>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</si>
  <si>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</si>
  <si>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</si>
  <si>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</si>
  <si>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</si>
  <si>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</si>
  <si>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</si>
  <si>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</si>
  <si>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</si>
  <si>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</si>
  <si>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</si>
  <si>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</si>
  <si>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</si>
  <si>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</si>
  <si>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</si>
  <si>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</si>
  <si>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</si>
  <si>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</si>
  <si>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</si>
  <si>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</si>
  <si>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</si>
  <si>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</si>
  <si>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</si>
  <si>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</si>
  <si>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</si>
  <si>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</si>
  <si>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</si>
  <si>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</si>
  <si>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</si>
  <si>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</si>
  <si>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</si>
  <si>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</si>
  <si>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</si>
  <si>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</si>
  <si>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</si>
  <si>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</si>
  <si>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</si>
  <si>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</si>
  <si>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</si>
  <si>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</si>
  <si>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</si>
  <si>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</si>
  <si>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</si>
  <si>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</si>
  <si>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</si>
  <si>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</si>
  <si>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</si>
  <si>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</si>
  <si>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</si>
  <si>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</si>
  <si>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</si>
  <si>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</si>
  <si>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</si>
  <si>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</si>
  <si>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</si>
  <si>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</si>
  <si>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</si>
  <si>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</si>
  <si>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</si>
  <si>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</si>
  <si>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</si>
  <si>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</si>
  <si>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</si>
  <si>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</si>
  <si>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</si>
  <si>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</si>
  <si>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</si>
  <si>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</si>
  <si>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</si>
  <si>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</si>
  <si>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</si>
  <si>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</si>
  <si>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</si>
  <si>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</si>
  <si>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</si>
  <si>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</si>
  <si>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</si>
  <si>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</si>
  <si>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</si>
  <si>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</si>
  <si>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</si>
  <si>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</si>
  <si>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</si>
  <si>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</si>
  <si>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</si>
  <si>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</si>
  <si>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</si>
  <si>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</si>
  <si>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</si>
  <si>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</si>
  <si>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</si>
  <si>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</si>
  <si>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</si>
  <si>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</si>
  <si>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</si>
  <si>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</si>
  <si>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</si>
  <si>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</si>
  <si>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</si>
  <si>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</si>
  <si>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</si>
  <si>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</si>
  <si>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</si>
  <si>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</si>
  <si>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</si>
  <si>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</si>
  <si>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</si>
  <si>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</si>
  <si>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</si>
  <si>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</si>
  <si>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</si>
  <si>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</si>
  <si>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</si>
  <si>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</si>
  <si>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</si>
  <si>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</si>
  <si>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</si>
  <si>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</si>
  <si>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</si>
  <si>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</si>
  <si>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</si>
  <si>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</si>
  <si>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</si>
  <si>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</si>
  <si>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</si>
  <si>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</si>
  <si>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</si>
  <si>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</si>
  <si>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</si>
  <si>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</si>
  <si>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</si>
  <si>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</si>
  <si>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</si>
  <si>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</si>
  <si>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</si>
  <si>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</si>
  <si>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</si>
  <si>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</si>
  <si>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</si>
  <si>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</si>
  <si>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</si>
  <si>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</si>
  <si>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</si>
  <si>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</si>
  <si>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</si>
  <si>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</si>
  <si>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</si>
  <si>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</si>
  <si>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</si>
  <si>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</si>
  <si>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</si>
  <si>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</si>
  <si>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</si>
  <si>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</si>
  <si>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</si>
  <si>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</si>
  <si>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</si>
  <si>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</si>
  <si>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</si>
  <si>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</si>
  <si>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</si>
  <si>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</si>
  <si>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</si>
  <si>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</si>
  <si>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</si>
  <si>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</si>
  <si>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</si>
  <si>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</si>
  <si>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</si>
  <si>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</si>
  <si>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</si>
  <si>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</si>
  <si>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</si>
  <si>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</si>
  <si>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</si>
  <si>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</si>
  <si>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</si>
  <si>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</si>
  <si>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</si>
  <si>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</si>
  <si>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</si>
  <si>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</si>
  <si>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</si>
  <si>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</si>
  <si>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</si>
  <si>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</si>
  <si>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</si>
  <si>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</si>
  <si>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</si>
  <si>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</si>
  <si>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</si>
  <si>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</si>
  <si>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</si>
  <si>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</si>
  <si>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</si>
  <si>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</si>
  <si>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</si>
  <si>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</si>
  <si>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</si>
  <si>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</si>
  <si>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</si>
  <si>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</si>
  <si>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</si>
  <si>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</si>
  <si>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</si>
  <si>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</si>
  <si>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</si>
  <si>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</si>
  <si>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</si>
  <si>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</si>
  <si>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</si>
  <si>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</si>
  <si>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</si>
  <si>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</si>
  <si>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</si>
  <si>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</si>
  <si>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</si>
  <si>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</si>
  <si>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</si>
  <si>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</si>
  <si>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</si>
  <si>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</si>
  <si>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</si>
  <si>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</si>
  <si>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</si>
  <si>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</si>
  <si>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</si>
  <si>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</si>
  <si>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</si>
  <si>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</si>
  <si>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</si>
  <si>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</si>
  <si>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</si>
  <si>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</si>
  <si>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</si>
  <si>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</si>
  <si>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</si>
  <si>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</si>
  <si>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</si>
  <si>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</si>
  <si>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</si>
  <si>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</si>
  <si>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</si>
  <si>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</si>
  <si>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</si>
  <si>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</si>
  <si>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</si>
  <si>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</si>
  <si>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</si>
  <si>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</si>
  <si>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</si>
  <si>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</si>
  <si>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</si>
  <si>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</si>
  <si>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</si>
  <si>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</si>
  <si>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</si>
  <si>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</si>
  <si>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</si>
  <si>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</si>
  <si>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</si>
  <si>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</si>
  <si>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</si>
  <si>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</si>
  <si>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</si>
  <si>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</si>
  <si>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</si>
  <si>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</si>
  <si>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</si>
  <si>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</si>
  <si>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</si>
  <si>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</si>
  <si>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</si>
  <si>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</si>
  <si>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</si>
  <si>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</si>
  <si>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</si>
  <si>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</si>
  <si>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</si>
  <si>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</si>
  <si>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</si>
  <si>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</si>
  <si>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</si>
  <si>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</si>
  <si>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</si>
  <si>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</si>
  <si>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</si>
  <si>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</si>
  <si>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</si>
  <si>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</si>
  <si>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</si>
  <si>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</si>
  <si>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</si>
  <si>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</si>
  <si>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</si>
  <si>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</si>
  <si>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</si>
  <si>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</si>
  <si>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</si>
  <si>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</si>
  <si>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</si>
  <si>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</si>
  <si>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</si>
  <si>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</si>
  <si>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</si>
  <si>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</si>
  <si>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</si>
  <si>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</si>
  <si>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</si>
  <si>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</si>
  <si>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</si>
  <si>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</si>
  <si>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</si>
  <si>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</si>
  <si>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</si>
  <si>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</si>
  <si>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</si>
  <si>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</si>
  <si>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</si>
  <si>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</si>
  <si>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</si>
  <si>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</si>
  <si>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</si>
  <si>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</si>
  <si>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</si>
  <si>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</si>
  <si>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</si>
  <si>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</si>
  <si>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</si>
  <si>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</si>
  <si>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</si>
  <si>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</si>
  <si>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</si>
  <si>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</si>
  <si>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</si>
  <si>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</si>
  <si>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</si>
  <si>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</si>
  <si>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</si>
  <si>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</si>
  <si>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</si>
  <si>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</si>
  <si>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</si>
  <si>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</si>
  <si>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</si>
  <si>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</si>
  <si>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</si>
  <si>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</si>
  <si>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</si>
  <si>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</si>
  <si>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</si>
  <si>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</si>
  <si>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</si>
  <si>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</si>
  <si>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</si>
  <si>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</si>
  <si>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</si>
  <si>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</si>
  <si>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</si>
  <si>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</si>
  <si>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</si>
  <si>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</si>
  <si>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</si>
  <si>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</si>
  <si>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</si>
  <si>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</si>
  <si>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</si>
  <si>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</si>
  <si>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</si>
  <si>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</si>
  <si>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</si>
  <si>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</si>
  <si>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</si>
  <si>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</si>
  <si>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</si>
  <si>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</si>
  <si>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</si>
  <si>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</si>
  <si>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</si>
  <si>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</si>
  <si>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</si>
  <si>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</si>
  <si>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</si>
  <si>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</si>
  <si>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</si>
  <si>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</si>
  <si>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</si>
  <si>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</si>
  <si>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</si>
  <si>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</si>
  <si>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</si>
  <si>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</si>
  <si>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</si>
  <si>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</si>
  <si>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</si>
  <si>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</si>
  <si>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</si>
  <si>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</si>
  <si>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</si>
  <si>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</si>
  <si>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</si>
  <si>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</si>
  <si>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</si>
  <si>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</si>
  <si>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</si>
  <si>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</si>
  <si>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</si>
  <si>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</si>
  <si>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</si>
  <si>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</si>
  <si>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</si>
  <si>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</si>
  <si>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</si>
  <si>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</si>
  <si>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</si>
  <si>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</si>
  <si>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</si>
  <si>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</si>
  <si>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</si>
  <si>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</si>
  <si>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</si>
  <si>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</si>
  <si>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</si>
  <si>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</si>
  <si>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</si>
  <si>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</si>
  <si>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</si>
  <si>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</si>
  <si>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</si>
  <si>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</si>
  <si>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</si>
  <si>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</si>
  <si>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</si>
  <si>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</si>
  <si>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</si>
  <si>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</si>
  <si>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</si>
  <si>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</si>
  <si>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</si>
  <si>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</si>
  <si>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</si>
  <si>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</si>
  <si>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</si>
  <si>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</si>
  <si>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</si>
  <si>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</si>
  <si>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</si>
  <si>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</si>
  <si>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</si>
  <si>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</si>
  <si>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</si>
  <si>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</si>
  <si>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</si>
  <si>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</si>
  <si>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</si>
  <si>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</si>
  <si>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</si>
  <si>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</si>
  <si>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</si>
  <si>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</si>
  <si>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</si>
  <si>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</si>
  <si>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</si>
  <si>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</si>
  <si>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</si>
  <si>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</si>
  <si>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</si>
  <si>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</si>
  <si>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</si>
  <si>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</si>
  <si>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</si>
  <si>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</si>
  <si>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</si>
  <si>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</si>
  <si>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</si>
  <si>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</si>
  <si>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</si>
  <si>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</si>
  <si>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</si>
  <si>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</si>
  <si>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</si>
  <si>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</si>
  <si>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</si>
  <si>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</si>
  <si>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</si>
  <si>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</si>
  <si>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</si>
  <si>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</si>
  <si>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</si>
  <si>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</si>
  <si>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</si>
  <si>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</si>
  <si>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</si>
  <si>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</si>
  <si>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</si>
  <si>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</si>
  <si>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</si>
  <si>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</si>
  <si>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</si>
  <si>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</si>
  <si>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</si>
  <si>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</si>
  <si>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</si>
  <si>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</si>
  <si>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</si>
  <si>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</si>
  <si>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</si>
  <si>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</si>
  <si>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</si>
  <si>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</si>
  <si>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</si>
  <si>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</si>
  <si>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</si>
  <si>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</si>
  <si>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</si>
  <si>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</si>
  <si>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</si>
  <si>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</si>
  <si>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</si>
  <si>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</si>
  <si>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</si>
  <si>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</si>
  <si>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</si>
  <si>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</si>
  <si>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</si>
  <si>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</si>
  <si>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</si>
  <si>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</si>
  <si>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</si>
  <si>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</si>
  <si>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</si>
  <si>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</si>
  <si>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</si>
  <si>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</si>
  <si>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</si>
  <si>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</si>
  <si>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</si>
  <si>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</si>
  <si>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</si>
  <si>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</si>
  <si>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</si>
  <si>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</si>
  <si>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</si>
  <si>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</si>
  <si>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</si>
  <si>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</si>
  <si>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</si>
  <si>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</si>
  <si>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</si>
  <si>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</si>
  <si>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</si>
  <si>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</si>
  <si>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</si>
  <si>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</si>
  <si>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</si>
  <si>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</si>
  <si>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</si>
  <si>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</si>
  <si>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</si>
  <si>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</si>
  <si>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</si>
  <si>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</si>
  <si>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</si>
  <si>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</si>
  <si>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</si>
  <si>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</si>
  <si>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</si>
  <si>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</si>
  <si>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</si>
  <si>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</si>
  <si>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</si>
  <si>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</si>
  <si>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</si>
  <si>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</si>
  <si>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</si>
  <si>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</si>
  <si>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</si>
  <si>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</si>
  <si>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</si>
  <si>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</si>
  <si>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</si>
  <si>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</si>
  <si>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</si>
  <si>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</si>
  <si>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</si>
  <si>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</si>
  <si>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</si>
  <si>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</si>
  <si>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</si>
  <si>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</si>
  <si>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</si>
  <si>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</si>
  <si>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</si>
  <si>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</si>
  <si>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</si>
  <si>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</si>
  <si>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</si>
  <si>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</si>
  <si>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</si>
  <si>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</si>
  <si>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</si>
  <si>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</si>
  <si>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</si>
  <si>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</si>
  <si>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</si>
  <si>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</si>
  <si>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</si>
  <si>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</si>
  <si>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</si>
  <si>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</si>
  <si>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</si>
  <si>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</si>
  <si>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</si>
  <si>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</si>
  <si>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</si>
  <si>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</si>
  <si>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</si>
  <si>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</si>
  <si>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</si>
  <si>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</si>
  <si>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</si>
  <si>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</si>
  <si>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</si>
  <si>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</si>
  <si>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</si>
  <si>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</si>
  <si>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</si>
  <si>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</si>
  <si>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</si>
  <si>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</si>
  <si>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</si>
  <si>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</si>
  <si>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</si>
  <si>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</si>
  <si>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</si>
  <si>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</si>
  <si>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</si>
  <si>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</si>
  <si>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</si>
  <si>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</si>
  <si>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</si>
  <si>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</si>
  <si>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</si>
  <si>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</si>
  <si>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</si>
  <si>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</si>
  <si>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</si>
  <si>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</si>
  <si>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</si>
  <si>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</si>
  <si>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</si>
  <si>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</si>
  <si>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</si>
  <si>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</si>
  <si>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</si>
  <si>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</si>
  <si>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</si>
  <si>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</si>
  <si>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</si>
  <si>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</si>
  <si>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</si>
  <si>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</si>
  <si>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</si>
  <si>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</si>
  <si>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</si>
  <si>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</si>
  <si>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</si>
  <si>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</si>
  <si>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</si>
  <si>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</si>
  <si>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</si>
  <si>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</si>
  <si>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</si>
  <si>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</si>
  <si>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</si>
  <si>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</si>
  <si>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</si>
  <si>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</si>
  <si>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</si>
  <si>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</si>
  <si>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</si>
  <si>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</si>
  <si>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</si>
  <si>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</si>
  <si>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</si>
  <si>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</si>
  <si>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</si>
  <si>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</si>
  <si>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</si>
  <si>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</si>
  <si>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</si>
  <si>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</si>
  <si>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</si>
  <si>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</si>
  <si>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</si>
  <si>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</si>
  <si>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</si>
  <si>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</si>
  <si>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</si>
  <si>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</si>
  <si>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</si>
  <si>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</si>
  <si>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</si>
  <si>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</si>
  <si>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</si>
  <si>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</si>
  <si>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</si>
  <si>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</si>
  <si>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</si>
  <si>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</si>
  <si>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</si>
  <si>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</si>
  <si>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</si>
  <si>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</si>
  <si>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</si>
  <si>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</si>
  <si>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</si>
  <si>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</si>
  <si>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</si>
  <si>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</si>
  <si>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</si>
  <si>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</si>
  <si>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</si>
  <si>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</si>
  <si>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</si>
  <si>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</si>
  <si>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</si>
  <si>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</si>
  <si>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</si>
  <si>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</si>
  <si>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</si>
  <si>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</si>
  <si>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</si>
  <si>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</si>
  <si>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</si>
  <si>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</si>
  <si>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</si>
  <si>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</si>
  <si>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</si>
  <si>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</si>
  <si>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</si>
  <si>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</si>
  <si>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</si>
  <si>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</si>
  <si>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</si>
  <si>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</si>
  <si>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</si>
  <si>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</si>
  <si>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</si>
  <si>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</si>
  <si>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</si>
  <si>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</si>
  <si>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</si>
  <si>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</si>
  <si>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</si>
  <si>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</si>
  <si>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</si>
  <si>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</si>
  <si>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</si>
  <si>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</si>
  <si>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</si>
  <si>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</si>
  <si>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</si>
  <si>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</si>
  <si>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</si>
  <si>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</si>
  <si>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</si>
  <si>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</si>
  <si>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</si>
  <si>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</si>
  <si>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</si>
  <si>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</si>
  <si>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</si>
  <si>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</si>
  <si>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</si>
  <si>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</si>
  <si>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</si>
  <si>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</si>
  <si>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</si>
  <si>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</si>
  <si>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</si>
  <si>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</si>
  <si>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</si>
  <si>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</si>
  <si>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</si>
  <si>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</si>
  <si>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</si>
  <si>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</si>
  <si>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</si>
  <si>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</si>
  <si>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</si>
  <si>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</si>
  <si>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</si>
  <si>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</si>
  <si>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</si>
  <si>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</si>
  <si>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</si>
  <si>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</si>
  <si>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</si>
  <si>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</si>
  <si>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</si>
  <si>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</si>
  <si>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</si>
  <si>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</si>
  <si>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</si>
  <si>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</si>
  <si>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</si>
  <si>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</si>
  <si>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</si>
  <si>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</si>
  <si>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</si>
  <si>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</si>
  <si>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</si>
  <si>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</si>
  <si>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</si>
  <si>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</si>
  <si>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</si>
  <si>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</si>
  <si>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</si>
  <si>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</si>
  <si>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</si>
  <si>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</si>
  <si>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</si>
  <si>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</si>
  <si>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</si>
  <si>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</si>
  <si>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</si>
  <si>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</si>
  <si>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</si>
  <si>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</si>
  <si>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</si>
  <si>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</si>
  <si>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</si>
  <si>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</si>
  <si>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</si>
  <si>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</si>
  <si>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</si>
  <si>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</si>
  <si>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</si>
  <si>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</si>
  <si>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</si>
  <si>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</si>
  <si>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</si>
  <si>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</si>
  <si>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</si>
  <si>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</si>
  <si>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</si>
  <si>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</si>
  <si>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</si>
  <si>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</si>
  <si>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</si>
  <si>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</si>
  <si>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</si>
  <si>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</si>
  <si>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</si>
  <si>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</si>
  <si>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</si>
  <si>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</si>
  <si>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</si>
  <si>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</si>
  <si>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</si>
  <si>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</si>
  <si>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</si>
  <si>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</si>
  <si>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</si>
  <si>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</si>
  <si>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</si>
  <si>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</si>
  <si>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</si>
  <si>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</si>
  <si>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</si>
  <si>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</si>
  <si>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</si>
  <si>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</si>
  <si>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</si>
  <si>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</si>
  <si>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</si>
  <si>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</si>
  <si>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</si>
  <si>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</si>
  <si>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</si>
  <si>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</si>
  <si>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</si>
  <si>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</si>
  <si>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</si>
  <si>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</si>
  <si>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</si>
  <si>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</si>
  <si>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</si>
  <si>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</si>
  <si>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</si>
  <si>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</si>
  <si>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</si>
  <si>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</si>
  <si>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</si>
  <si>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</si>
  <si>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</si>
  <si>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</si>
  <si>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</si>
  <si>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</si>
  <si>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</si>
  <si>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</si>
  <si>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</si>
  <si>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</si>
  <si>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</si>
  <si>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</si>
  <si>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</si>
  <si>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</si>
  <si>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</si>
  <si>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</si>
  <si>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</si>
  <si>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</si>
  <si>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</si>
  <si>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</si>
  <si>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</si>
  <si>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</si>
  <si>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</si>
  <si>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</si>
  <si>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</si>
  <si>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</si>
  <si>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</si>
  <si>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</si>
  <si>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</si>
  <si>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</si>
  <si>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</si>
  <si>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</si>
  <si>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</si>
  <si>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</si>
  <si>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</si>
  <si>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</si>
  <si>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</si>
  <si>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</si>
  <si>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</si>
  <si>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</si>
  <si>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</si>
  <si>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</si>
  <si>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</si>
  <si>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</si>
  <si>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</si>
  <si>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</si>
  <si>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</si>
  <si>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</si>
  <si>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</si>
  <si>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</si>
  <si>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</si>
  <si>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</si>
  <si>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</si>
  <si>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</si>
  <si>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</si>
  <si>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</si>
  <si>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</si>
  <si>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</si>
  <si>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</si>
  <si>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</si>
  <si>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</si>
  <si>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</si>
  <si>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</si>
  <si>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</si>
  <si>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</si>
  <si>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</si>
  <si>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</si>
  <si>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</si>
  <si>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</si>
  <si>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</si>
  <si>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</si>
  <si>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</si>
  <si>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</si>
  <si>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</si>
  <si>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</si>
  <si>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</si>
  <si>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</si>
  <si>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</si>
  <si>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</si>
  <si>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</si>
  <si>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</si>
  <si>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</si>
  <si>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</si>
  <si>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</si>
  <si>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</si>
  <si>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</si>
  <si>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</si>
  <si>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</si>
  <si>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</si>
  <si>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</si>
  <si>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</si>
  <si>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</si>
  <si>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</si>
  <si>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</si>
  <si>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</si>
  <si>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</si>
  <si>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</si>
  <si>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</si>
  <si>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</si>
  <si>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</si>
  <si>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</si>
  <si>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</si>
  <si>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</si>
  <si>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</si>
  <si>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</si>
  <si>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</si>
  <si>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</si>
  <si>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</si>
  <si>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</si>
  <si>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</si>
  <si>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</si>
  <si>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</si>
  <si>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</si>
  <si>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</si>
  <si>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</si>
  <si>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</si>
  <si>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</si>
  <si>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</si>
  <si>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</si>
  <si>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</si>
  <si>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</si>
  <si>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</si>
  <si>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</si>
  <si>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</si>
  <si>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</si>
  <si>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</si>
  <si>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</si>
  <si>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</si>
  <si>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</si>
  <si>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</si>
  <si>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</si>
  <si>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</si>
  <si>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</si>
  <si>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</si>
  <si>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</si>
  <si>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</si>
  <si>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</si>
  <si>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</si>
  <si>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</si>
  <si>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</si>
  <si>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</si>
  <si>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</si>
  <si>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</si>
  <si>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</si>
  <si>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</si>
  <si>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</si>
  <si>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</si>
  <si>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</si>
  <si>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</si>
  <si>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</si>
  <si>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</si>
  <si>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</si>
  <si>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</si>
  <si>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</si>
  <si>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</si>
  <si>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</si>
  <si>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</si>
  <si>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</si>
  <si>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</si>
  <si>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</si>
  <si>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</si>
  <si>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</si>
  <si>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</si>
  <si>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</si>
  <si>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</si>
  <si>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</si>
  <si>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</si>
  <si>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</si>
  <si>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</si>
  <si>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</si>
  <si>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</si>
  <si>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</si>
  <si>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</si>
  <si>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</si>
  <si>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</si>
  <si>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</si>
  <si>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</si>
  <si>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</si>
  <si>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</si>
  <si>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</si>
  <si>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</si>
  <si>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</si>
  <si>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</si>
  <si>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</si>
  <si>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</si>
  <si>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</si>
  <si>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</si>
  <si>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</si>
  <si>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</si>
  <si>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</si>
  <si>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</si>
  <si>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</si>
  <si>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</si>
  <si>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</si>
  <si>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</si>
  <si>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</si>
  <si>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</si>
  <si>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</si>
  <si>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</si>
  <si>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</si>
  <si>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</si>
  <si>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</si>
  <si>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</si>
  <si>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</si>
  <si>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</si>
  <si>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</si>
  <si>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</si>
  <si>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</si>
  <si>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</si>
  <si>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</si>
  <si>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</si>
  <si>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</si>
  <si>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</si>
  <si>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</si>
  <si>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</si>
  <si>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</si>
  <si>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</si>
  <si>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</si>
  <si>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</si>
  <si>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</si>
  <si>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</si>
  <si>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</si>
  <si>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</si>
  <si>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</si>
  <si>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</si>
  <si>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</si>
  <si>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</si>
  <si>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</si>
  <si>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</si>
  <si>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</si>
  <si>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</si>
  <si>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</si>
  <si>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</si>
  <si>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</si>
  <si>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</si>
  <si>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</si>
  <si>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</si>
  <si>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</si>
  <si>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</si>
  <si>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</si>
  <si>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</si>
  <si>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</si>
  <si>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</si>
  <si>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</si>
  <si>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</si>
  <si>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</si>
  <si>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</si>
  <si>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</si>
  <si>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</si>
  <si>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</si>
  <si>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</si>
  <si>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</si>
  <si>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</si>
  <si>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</si>
  <si>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</si>
  <si>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</si>
  <si>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</si>
  <si>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</si>
  <si>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</si>
  <si>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</si>
  <si>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</si>
  <si>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</si>
  <si>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</si>
  <si>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</si>
  <si>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</si>
  <si>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</si>
  <si>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</si>
  <si>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</si>
  <si>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</si>
  <si>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</si>
  <si>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</si>
  <si>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</si>
  <si>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</si>
  <si>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</si>
  <si>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</si>
  <si>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</si>
  <si>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</si>
  <si>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</si>
  <si>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</si>
  <si>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</si>
  <si>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</si>
  <si>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</si>
  <si>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</si>
  <si>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</si>
  <si>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</si>
  <si>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</si>
  <si>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</si>
  <si>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</si>
  <si>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</si>
  <si>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</si>
  <si>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</si>
  <si>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</si>
  <si>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</si>
  <si>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</si>
  <si>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</si>
  <si>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</si>
  <si>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</si>
  <si>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</si>
  <si>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</si>
  <si>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</si>
  <si>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</si>
  <si>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</si>
  <si>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</si>
  <si>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</si>
  <si>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</si>
  <si>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</si>
  <si>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</si>
  <si>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</si>
  <si>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</si>
  <si>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</si>
  <si>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</si>
  <si>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</si>
  <si>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</si>
  <si>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</si>
  <si>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</si>
  <si>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</si>
  <si>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</si>
  <si>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</si>
  <si>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</si>
  <si>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</si>
  <si>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</si>
  <si>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</si>
  <si>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</si>
  <si>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</si>
  <si>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</si>
  <si>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</si>
  <si>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</si>
  <si>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</si>
  <si>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</si>
  <si>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</si>
  <si>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</si>
  <si>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</si>
  <si>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</si>
  <si>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</si>
  <si>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</si>
  <si>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</si>
  <si>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</si>
  <si>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</si>
  <si>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</si>
  <si>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</si>
  <si>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</si>
  <si>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</si>
  <si>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</si>
  <si>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</si>
  <si>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</si>
  <si>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</si>
  <si>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</si>
  <si>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</si>
  <si>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</si>
  <si>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</si>
  <si>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</si>
  <si>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</si>
  <si>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</si>
  <si>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</si>
  <si>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</si>
  <si>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</si>
  <si>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</si>
  <si>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</si>
  <si>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</si>
  <si>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</si>
  <si>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</si>
  <si>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</si>
  <si>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</si>
  <si>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</si>
  <si>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</si>
  <si>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</si>
  <si>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</si>
  <si>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</si>
  <si>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</si>
  <si>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</si>
  <si>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</si>
  <si>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</si>
  <si>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</si>
  <si>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</si>
  <si>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</si>
  <si>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</si>
  <si>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</si>
  <si>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</si>
  <si>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</si>
  <si>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</si>
  <si>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</si>
  <si>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</si>
  <si>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</si>
  <si>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</si>
  <si>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</si>
  <si>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</si>
  <si>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</si>
  <si>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</si>
  <si>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</si>
  <si>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</si>
  <si>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</si>
  <si>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</si>
  <si>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</si>
  <si>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</si>
  <si>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</si>
  <si>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</si>
  <si>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</si>
  <si>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</si>
  <si>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</si>
  <si>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</si>
  <si>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</si>
  <si>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</si>
  <si>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</si>
  <si>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</si>
  <si>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</si>
  <si>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</si>
  <si>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</si>
  <si>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</si>
  <si>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</si>
  <si>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</si>
  <si>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</si>
  <si>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</si>
  <si>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</si>
  <si>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</si>
  <si>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</si>
  <si>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</si>
  <si>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</si>
  <si>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</si>
  <si>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</si>
  <si>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</si>
  <si>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</si>
  <si>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</si>
  <si>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</si>
  <si>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</si>
  <si>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</si>
  <si>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</si>
  <si>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</si>
  <si>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</si>
  <si>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</si>
  <si>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</si>
  <si>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</si>
  <si>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</si>
  <si>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</si>
  <si>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</si>
  <si>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</si>
  <si>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</si>
  <si>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</si>
  <si>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</si>
  <si>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</si>
  <si>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</si>
  <si>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</si>
  <si>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</si>
  <si>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</si>
  <si>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</si>
  <si>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</si>
  <si>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</si>
  <si>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</si>
  <si>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</si>
  <si>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</si>
  <si>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</si>
  <si>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</si>
  <si>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</si>
  <si>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</si>
  <si>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</si>
  <si>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</si>
  <si>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</si>
  <si>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</si>
  <si>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</si>
  <si>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</si>
  <si>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</si>
  <si>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</si>
  <si>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</si>
  <si>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</si>
  <si>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</si>
  <si>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</si>
  <si>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</si>
  <si>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</si>
  <si>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</si>
  <si>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</si>
  <si>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</si>
  <si>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</si>
  <si>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</si>
  <si>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</si>
  <si>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</si>
  <si>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</si>
  <si>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</si>
  <si>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</si>
  <si>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</si>
  <si>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</si>
  <si>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</si>
  <si>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</si>
  <si>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</si>
  <si>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</si>
  <si>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</si>
  <si>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</si>
  <si>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</si>
  <si>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</si>
  <si>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</si>
  <si>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</si>
  <si>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</si>
  <si>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</si>
  <si>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</si>
  <si>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</si>
  <si>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</si>
  <si>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</si>
  <si>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</si>
  <si>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</si>
  <si>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</si>
  <si>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</si>
  <si>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</si>
  <si>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</si>
  <si>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</si>
  <si>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</si>
  <si>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</si>
  <si>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</si>
  <si>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</si>
  <si>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</si>
  <si>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</si>
  <si>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</si>
  <si>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</si>
  <si>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</si>
  <si>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</si>
  <si>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</si>
  <si>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</si>
  <si>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</si>
  <si>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</si>
  <si>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</si>
  <si>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</si>
  <si>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</si>
  <si>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</si>
  <si>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</si>
  <si>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</si>
  <si>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</si>
  <si>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</si>
  <si>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</si>
  <si>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</si>
  <si>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</si>
  <si>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</si>
  <si>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</si>
  <si>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</si>
  <si>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</si>
  <si>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</si>
  <si>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</si>
  <si>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</si>
  <si>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</si>
  <si>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</si>
  <si>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</si>
  <si>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</si>
  <si>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</si>
  <si>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</si>
  <si>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</si>
  <si>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</si>
  <si>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</si>
  <si>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</si>
  <si>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</si>
  <si>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</si>
  <si>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</si>
  <si>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</si>
  <si>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</si>
  <si>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</si>
  <si>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</si>
  <si>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</si>
  <si>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</si>
  <si>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</si>
  <si>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</si>
  <si>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</si>
  <si>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</si>
  <si>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</si>
  <si>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</si>
  <si>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</si>
  <si>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</si>
  <si>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</si>
  <si>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</si>
  <si>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</si>
  <si>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</si>
  <si>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</si>
  <si>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</si>
  <si>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</si>
  <si>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</si>
  <si>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</si>
  <si>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</si>
  <si>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</si>
  <si>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</si>
  <si>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</si>
  <si>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</si>
  <si>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</si>
  <si>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</si>
  <si>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</si>
  <si>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</si>
  <si>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</si>
  <si>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</si>
  <si>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</si>
  <si>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</si>
  <si>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</si>
  <si>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</si>
  <si>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</si>
  <si>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</si>
  <si>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</si>
  <si>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</si>
  <si>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</si>
  <si>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</si>
  <si>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</si>
  <si>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</si>
  <si>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</si>
  <si>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</si>
  <si>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</si>
  <si>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</si>
  <si>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</si>
  <si>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</si>
  <si>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</si>
  <si>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</si>
  <si>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</si>
  <si>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</si>
  <si>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</si>
  <si>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</si>
  <si>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</si>
  <si>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</si>
  <si>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</si>
  <si>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</si>
  <si>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</si>
  <si>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</si>
  <si>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</si>
  <si>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</si>
  <si>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</si>
  <si>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</si>
  <si>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</si>
  <si>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</si>
  <si>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</si>
  <si>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</si>
  <si>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</si>
  <si>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</si>
  <si>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</si>
  <si>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</si>
  <si>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</si>
  <si>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</si>
  <si>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</si>
  <si>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</si>
  <si>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</si>
  <si>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</si>
  <si>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</si>
  <si>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</si>
  <si>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</si>
  <si>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</si>
  <si>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</si>
  <si>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</si>
  <si>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</si>
  <si>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</si>
  <si>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</si>
  <si>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</si>
  <si>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</si>
  <si>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</si>
  <si>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</si>
  <si>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</si>
  <si>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</si>
  <si>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</si>
  <si>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</si>
  <si>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</si>
  <si>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</si>
  <si>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</si>
  <si>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</si>
  <si>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</si>
  <si>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</si>
  <si>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</si>
  <si>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</si>
  <si>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</si>
  <si>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</si>
  <si>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</si>
  <si>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</si>
  <si>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</si>
  <si>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</si>
  <si>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</si>
  <si>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</si>
  <si>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</si>
  <si>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</si>
  <si>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</si>
  <si>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</si>
  <si>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</si>
  <si>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</si>
  <si>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</si>
  <si>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</si>
  <si>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</si>
  <si>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</si>
  <si>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</si>
  <si>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</si>
  <si>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</si>
  <si>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</si>
  <si>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</si>
  <si>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</si>
  <si>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</si>
  <si>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</si>
  <si>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</si>
  <si>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</si>
  <si>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</si>
  <si>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</si>
  <si>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</si>
  <si>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</si>
  <si>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</si>
  <si>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</si>
  <si>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</si>
  <si>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</si>
  <si>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</si>
  <si>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</si>
  <si>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</si>
  <si>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</si>
  <si>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</si>
  <si>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</si>
  <si>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</si>
  <si>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</si>
  <si>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</si>
  <si>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</si>
  <si>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</si>
  <si>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</si>
  <si>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</si>
  <si>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</si>
  <si>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</si>
  <si>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</si>
  <si>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</si>
  <si>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</si>
  <si>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</si>
  <si>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</si>
  <si>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</si>
  <si>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</si>
  <si>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</si>
  <si>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</si>
  <si>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</si>
  <si>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</si>
  <si>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</si>
  <si>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</si>
  <si>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</si>
  <si>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</si>
  <si>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</si>
  <si>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</si>
  <si>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</si>
  <si>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</si>
  <si>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</si>
  <si>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</si>
  <si>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</si>
  <si>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</si>
  <si>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</si>
  <si>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</si>
  <si>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</si>
  <si>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</si>
  <si>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</si>
  <si>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</si>
  <si>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</si>
  <si>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</si>
  <si>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</si>
  <si>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</si>
  <si>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</si>
  <si>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</si>
  <si>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</si>
  <si>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</si>
  <si>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</si>
  <si>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</si>
  <si>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</si>
  <si>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</si>
  <si>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</si>
  <si>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</si>
  <si>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</si>
  <si>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</si>
  <si>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</si>
  <si>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</si>
  <si>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</si>
  <si>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</si>
  <si>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</si>
  <si>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</si>
  <si>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</si>
  <si>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</si>
  <si>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</si>
  <si>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</si>
  <si>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</si>
  <si>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</si>
  <si>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</si>
  <si>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</si>
  <si>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</si>
  <si>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</si>
  <si>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</si>
  <si>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</si>
  <si>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</si>
  <si>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</si>
  <si>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</si>
  <si>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</si>
  <si>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</si>
  <si>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</si>
  <si>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</si>
  <si>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</si>
  <si>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</si>
  <si>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</si>
  <si>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</si>
  <si>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</si>
  <si>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</si>
  <si>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</si>
  <si>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</si>
  <si>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</si>
  <si>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</si>
  <si>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</si>
  <si>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</si>
  <si>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</si>
  <si>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</si>
  <si>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</si>
  <si>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</si>
  <si>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</si>
  <si>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</si>
  <si>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</si>
  <si>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</si>
  <si>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</si>
  <si>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</si>
  <si>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</si>
  <si>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</si>
  <si>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</si>
  <si>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</si>
  <si>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</si>
  <si>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</si>
  <si>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</si>
  <si>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</si>
  <si>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</si>
  <si>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</si>
  <si>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</si>
  <si>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</si>
  <si>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</si>
  <si>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</si>
  <si>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</si>
  <si>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</si>
  <si>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</si>
  <si>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</si>
  <si>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</si>
  <si>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</si>
  <si>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</si>
  <si>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</si>
  <si>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</si>
  <si>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</si>
  <si>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</si>
  <si>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</si>
  <si>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</si>
  <si>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</si>
  <si>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</si>
  <si>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</si>
  <si>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</si>
  <si>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</si>
  <si>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</si>
  <si>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</si>
  <si>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</si>
  <si>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</si>
  <si>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</si>
  <si>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</si>
  <si>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</si>
  <si>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</si>
  <si>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</si>
  <si>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</si>
  <si>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</si>
  <si>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</si>
  <si>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</si>
  <si>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</si>
  <si>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</si>
  <si>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</si>
  <si>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</si>
  <si>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</si>
  <si>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</si>
  <si>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</si>
  <si>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</si>
  <si>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</si>
  <si>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</si>
  <si>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</si>
  <si>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</si>
  <si>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</si>
  <si>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</si>
  <si>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</si>
  <si>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</si>
  <si>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</si>
  <si>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</si>
  <si>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</si>
  <si>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</si>
  <si>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</si>
  <si>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</si>
  <si>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</si>
  <si>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</si>
  <si>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</si>
  <si>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</si>
  <si>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</si>
  <si>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</si>
  <si>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</si>
  <si>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</si>
  <si>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</si>
  <si>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</si>
  <si>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</si>
  <si>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</si>
  <si>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</si>
  <si>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</si>
  <si>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</si>
  <si>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</si>
  <si>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</si>
  <si>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</si>
  <si>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</si>
  <si>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</si>
  <si>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</si>
  <si>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</si>
  <si>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</si>
  <si>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</si>
  <si>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</si>
  <si>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</si>
  <si>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</si>
  <si>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</si>
  <si>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</si>
  <si>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</si>
  <si>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</si>
  <si>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</si>
  <si>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</si>
  <si>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</si>
  <si>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</si>
  <si>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</si>
  <si>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</si>
  <si>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</si>
  <si>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</si>
  <si>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</si>
  <si>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</si>
  <si>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</si>
  <si>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</si>
  <si>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</si>
  <si>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</si>
  <si>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</si>
  <si>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</si>
  <si>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</si>
  <si>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</si>
  <si>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</si>
  <si>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</si>
  <si>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</si>
  <si>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</si>
  <si>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</si>
  <si>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</si>
  <si>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</si>
  <si>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</si>
  <si>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</si>
  <si>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</si>
  <si>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</si>
  <si>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</si>
  <si>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</si>
  <si>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</si>
  <si>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</si>
  <si>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</si>
  <si>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</si>
  <si>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</si>
  <si>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</si>
  <si>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</si>
  <si>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</si>
  <si>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</si>
  <si>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</si>
  <si>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</si>
  <si>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</si>
  <si>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</si>
  <si>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</si>
  <si>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</si>
  <si>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</si>
  <si>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</si>
  <si>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</si>
  <si>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</si>
  <si>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</si>
  <si>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</si>
  <si>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</si>
  <si>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</si>
  <si>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</si>
  <si>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</si>
  <si>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</si>
  <si>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</si>
  <si>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</si>
  <si>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</si>
  <si>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</si>
  <si>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</si>
  <si>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</si>
  <si>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</si>
  <si>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</si>
  <si>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</si>
  <si>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</si>
  <si>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</si>
  <si>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</si>
  <si>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</si>
  <si>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</si>
  <si>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</si>
  <si>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</si>
  <si>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</si>
  <si>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</si>
  <si>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</si>
  <si>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</si>
  <si>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</si>
  <si>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</si>
  <si>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</si>
  <si>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</si>
  <si>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</si>
  <si>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</si>
  <si>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</si>
  <si>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</si>
  <si>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</si>
  <si>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</si>
  <si>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</si>
  <si>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</si>
  <si>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</si>
  <si>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</si>
  <si>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</si>
  <si>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</si>
  <si>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</si>
  <si>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</si>
  <si>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</si>
  <si>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</si>
  <si>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</si>
  <si>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</si>
  <si>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</si>
  <si>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</si>
  <si>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</si>
  <si>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</si>
  <si>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</si>
  <si>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</si>
  <si>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</si>
  <si>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</si>
  <si>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</si>
  <si>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</si>
  <si>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</si>
  <si>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</si>
  <si>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</si>
  <si>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</si>
  <si>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</si>
  <si>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</si>
  <si>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</si>
  <si>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</si>
  <si>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</si>
  <si>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</si>
  <si>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</si>
  <si>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</si>
  <si>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</si>
  <si>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</si>
  <si>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</si>
  <si>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</si>
  <si>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</si>
  <si>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</si>
  <si>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</si>
  <si>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</si>
  <si>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</si>
  <si>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</si>
  <si>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</si>
  <si>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</si>
  <si>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</si>
  <si>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</si>
  <si>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</si>
  <si>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</si>
  <si>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</si>
  <si>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</si>
  <si>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</si>
  <si>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</si>
  <si>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</si>
  <si>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</si>
  <si>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</si>
  <si>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</si>
  <si>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</si>
  <si>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</si>
  <si>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</si>
  <si>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</si>
  <si>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</si>
  <si>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</si>
  <si>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</si>
  <si>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</si>
  <si>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</si>
  <si>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</si>
  <si>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</si>
  <si>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</si>
  <si>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</si>
  <si>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</si>
  <si>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</si>
  <si>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</si>
  <si>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</si>
  <si>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</si>
  <si>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</si>
  <si>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</si>
  <si>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</si>
  <si>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</si>
  <si>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</si>
  <si>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</si>
  <si>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</si>
  <si>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</si>
  <si>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</si>
  <si>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</si>
  <si>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</si>
  <si>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</si>
  <si>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</si>
  <si>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</si>
  <si>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</si>
  <si>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</si>
  <si>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</si>
  <si>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</si>
  <si>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</si>
  <si>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</si>
  <si>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</si>
  <si>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</si>
  <si>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</si>
  <si>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</si>
  <si>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</si>
  <si>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</si>
  <si>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</si>
  <si>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</si>
  <si>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</si>
  <si>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</si>
  <si>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</si>
  <si>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</si>
  <si>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</si>
  <si>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</si>
  <si>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</si>
  <si>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</si>
  <si>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</si>
  <si>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</si>
  <si>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</si>
  <si>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</si>
  <si>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</si>
  <si>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</si>
  <si>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</si>
  <si>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</si>
  <si>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</si>
  <si>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</si>
  <si>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</si>
  <si>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</si>
  <si>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</si>
  <si>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</si>
  <si>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</si>
  <si>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</si>
  <si>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</si>
  <si>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</si>
  <si>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</si>
  <si>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</si>
  <si>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</si>
  <si>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</si>
  <si>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</si>
  <si>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</si>
  <si>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</si>
  <si>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</si>
  <si>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</si>
  <si>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</si>
  <si>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</si>
  <si>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</si>
  <si>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</si>
  <si>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</si>
  <si>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</si>
  <si>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</si>
  <si>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</si>
  <si>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</si>
  <si>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</si>
  <si>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</si>
  <si>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</si>
  <si>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</si>
  <si>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</si>
  <si>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</si>
  <si>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</si>
  <si>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</si>
  <si>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</si>
  <si>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</si>
  <si>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</si>
  <si>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</si>
  <si>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</si>
  <si>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</si>
  <si>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</si>
  <si>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</si>
  <si>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</si>
  <si>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</si>
  <si>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</si>
  <si>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</si>
  <si>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</si>
  <si>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</si>
  <si>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</si>
  <si>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</si>
  <si>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</si>
  <si>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</si>
  <si>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</si>
  <si>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</si>
  <si>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</si>
  <si>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</si>
  <si>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</si>
  <si>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</si>
  <si>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</si>
  <si>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</si>
  <si>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</si>
  <si>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</si>
  <si>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</si>
  <si>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</si>
  <si>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</si>
  <si>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</si>
  <si>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</si>
  <si>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</si>
  <si>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</si>
  <si>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</si>
  <si>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</si>
  <si>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</si>
  <si>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</si>
  <si>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</si>
  <si>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</si>
  <si>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</si>
  <si>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</si>
  <si>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</si>
  <si>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</si>
  <si>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</si>
  <si>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</si>
  <si>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</si>
  <si>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</si>
  <si>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</si>
  <si>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</si>
  <si>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</si>
  <si>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</si>
  <si>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</si>
  <si>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</si>
  <si>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</si>
  <si>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</si>
  <si>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</si>
  <si>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</si>
  <si>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</si>
  <si>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</si>
  <si>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</si>
  <si>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</si>
  <si>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</si>
  <si>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</si>
  <si>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</si>
  <si>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</si>
  <si>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</si>
  <si>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</si>
  <si>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</si>
  <si>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</si>
  <si>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</si>
  <si>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</si>
  <si>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</si>
  <si>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</si>
  <si>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</si>
  <si>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</si>
  <si>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</si>
  <si>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</si>
  <si>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</si>
  <si>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</si>
  <si>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</si>
  <si>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</si>
  <si>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</si>
  <si>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</si>
  <si>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</si>
  <si>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</si>
  <si>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</si>
  <si>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</si>
  <si>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</si>
  <si>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</si>
  <si>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</si>
  <si>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</si>
  <si>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</si>
  <si>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</si>
  <si>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</si>
  <si>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</si>
  <si>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</si>
  <si>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</si>
  <si>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</si>
  <si>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</si>
  <si>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</si>
  <si>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</si>
  <si>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</si>
  <si>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</si>
  <si>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</si>
  <si>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</si>
  <si>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</si>
  <si>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</si>
  <si>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</si>
  <si>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</si>
  <si>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</si>
  <si>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</si>
  <si>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</si>
  <si>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</si>
  <si>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</si>
  <si>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</si>
  <si>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</si>
  <si>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</si>
  <si>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</si>
  <si>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</si>
  <si>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</si>
  <si>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</si>
  <si>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</si>
  <si>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</si>
  <si>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</si>
  <si>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</si>
  <si>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</si>
  <si>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</si>
  <si>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</si>
  <si>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</si>
  <si>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</si>
  <si>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</si>
  <si>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</si>
  <si>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</si>
  <si>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</si>
  <si>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</si>
  <si>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</si>
  <si>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</si>
  <si>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</si>
  <si>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</si>
  <si>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</si>
  <si>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</si>
  <si>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</si>
  <si>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</si>
  <si>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</si>
  <si>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</si>
  <si>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</si>
  <si>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</si>
  <si>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</si>
  <si>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</si>
  <si>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</si>
  <si>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</si>
  <si>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</si>
  <si>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</si>
  <si>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</si>
  <si>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</si>
  <si>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</si>
  <si>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</si>
  <si>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</si>
  <si>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</si>
  <si>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</si>
  <si>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</si>
  <si>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</si>
  <si>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</si>
  <si>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</si>
  <si>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</si>
  <si>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</si>
  <si>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</si>
  <si>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</si>
  <si>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</si>
  <si>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</si>
  <si>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</si>
  <si>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</si>
  <si>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</si>
  <si>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</si>
  <si>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</si>
  <si>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</si>
  <si>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</si>
  <si>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</si>
  <si>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</si>
  <si>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</si>
  <si>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</si>
  <si>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</si>
  <si>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</si>
  <si>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</si>
  <si>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</si>
  <si>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</si>
  <si>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</si>
  <si>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</si>
  <si>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</si>
  <si>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</si>
  <si>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</si>
  <si>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</si>
  <si>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</si>
  <si>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</si>
  <si>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</si>
  <si>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</si>
  <si>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</si>
  <si>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</si>
  <si>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</si>
  <si>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</si>
  <si>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</si>
  <si>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</si>
  <si>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</si>
  <si>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</si>
  <si>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</si>
  <si>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</si>
  <si>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</si>
  <si>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</si>
  <si>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</si>
  <si>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</si>
  <si>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</si>
  <si>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</si>
  <si>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</si>
  <si>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</si>
  <si>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</si>
  <si>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</si>
  <si>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</si>
  <si>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</si>
  <si>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</si>
  <si>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</si>
  <si>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</si>
  <si>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</si>
  <si>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</si>
  <si>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</si>
  <si>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</si>
  <si>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</si>
  <si>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</si>
  <si>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</si>
  <si>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</si>
  <si>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</si>
  <si>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</si>
  <si>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</si>
  <si>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</si>
  <si>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</si>
  <si>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</si>
  <si>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</si>
  <si>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</si>
  <si>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</si>
  <si>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</si>
  <si>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</si>
  <si>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</si>
  <si>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</si>
  <si>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</si>
  <si>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</si>
  <si>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</si>
  <si>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</si>
  <si>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</si>
  <si>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</si>
  <si>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</si>
  <si>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</si>
  <si>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</si>
  <si>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</si>
  <si>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</si>
  <si>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</si>
  <si>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</si>
  <si>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</si>
  <si>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</si>
  <si>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</si>
  <si>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</si>
  <si>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</si>
  <si>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</si>
  <si>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</si>
  <si>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</si>
  <si>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</si>
  <si>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</si>
  <si>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</si>
  <si>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</si>
  <si>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</si>
  <si>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</si>
  <si>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</si>
  <si>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</si>
  <si>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</si>
  <si>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</si>
  <si>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</si>
  <si>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</si>
  <si>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</si>
  <si>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</si>
  <si>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</si>
  <si>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</si>
  <si>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</si>
  <si>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</si>
  <si>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</si>
  <si>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</si>
  <si>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</si>
  <si>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</si>
  <si>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</si>
  <si>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</si>
  <si>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</si>
  <si>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</si>
  <si>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</si>
  <si>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</si>
  <si>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</si>
  <si>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</si>
  <si>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</si>
  <si>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</si>
  <si>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</si>
  <si>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</si>
  <si>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</si>
  <si>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</si>
  <si>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</si>
  <si>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</si>
  <si>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</si>
  <si>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</si>
  <si>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</si>
  <si>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</si>
  <si>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</si>
  <si>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</si>
  <si>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</si>
  <si>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</si>
  <si>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</si>
  <si>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</si>
  <si>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</si>
  <si>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</si>
  <si>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</si>
  <si>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</si>
  <si>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</si>
  <si>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</si>
  <si>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</si>
  <si>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</si>
  <si>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</si>
  <si>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</si>
  <si>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</si>
  <si>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</si>
  <si>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</si>
  <si>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</si>
  <si>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</si>
  <si>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</si>
  <si>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</si>
  <si>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</si>
  <si>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</si>
  <si>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</si>
  <si>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</si>
  <si>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</si>
  <si>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</si>
  <si>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</si>
  <si>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</si>
  <si>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</si>
  <si>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</si>
  <si>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</si>
  <si>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</si>
  <si>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</si>
  <si>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</si>
  <si>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</si>
  <si>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</si>
  <si>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</si>
  <si>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</si>
  <si>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</si>
  <si>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</si>
  <si>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</si>
  <si>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</si>
  <si>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</si>
  <si>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</si>
  <si>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</si>
  <si>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</si>
  <si>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</si>
  <si>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</si>
  <si>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</si>
  <si>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</si>
  <si>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</si>
  <si>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</si>
  <si>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</si>
  <si>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</si>
  <si>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</si>
  <si>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</si>
  <si>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</si>
  <si>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</si>
  <si>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</si>
  <si>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</si>
  <si>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</si>
  <si>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</si>
  <si>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</si>
  <si>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</si>
  <si>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</si>
  <si>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</si>
  <si>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</si>
  <si>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</si>
  <si>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</si>
  <si>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</si>
  <si>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</si>
  <si>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</si>
  <si>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</si>
  <si>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</si>
  <si>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</si>
  <si>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</si>
  <si>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</si>
  <si>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</si>
  <si>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</si>
  <si>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</si>
  <si>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</si>
  <si>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</si>
  <si>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</si>
  <si>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</si>
  <si>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</si>
  <si>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</si>
  <si>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</si>
  <si>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</si>
  <si>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</si>
  <si>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</si>
  <si>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</si>
  <si>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</si>
  <si>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</si>
  <si>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</si>
  <si>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</si>
  <si>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</si>
  <si>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</si>
  <si>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</si>
  <si>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</si>
  <si>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</si>
  <si>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</si>
  <si>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</si>
  <si>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</si>
  <si>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</si>
  <si>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</si>
  <si>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</si>
  <si>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</si>
  <si>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</si>
  <si>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</si>
  <si>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</si>
  <si>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</si>
  <si>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</si>
  <si>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</si>
  <si>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</si>
  <si>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</si>
  <si>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</si>
  <si>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</si>
  <si>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</si>
  <si>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</si>
  <si>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</si>
  <si>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</si>
  <si>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</si>
  <si>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</si>
  <si>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</si>
  <si>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</si>
  <si>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</si>
  <si>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</si>
  <si>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</si>
  <si>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</si>
  <si>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</si>
  <si>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</si>
  <si>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</si>
  <si>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</si>
  <si>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</si>
  <si>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</si>
  <si>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</si>
  <si>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</si>
  <si>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</si>
  <si>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</si>
  <si>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</si>
  <si>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</si>
  <si>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</si>
  <si>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</si>
  <si>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</si>
  <si>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</si>
  <si>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</si>
  <si>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</si>
  <si>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</si>
  <si>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</si>
  <si>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</si>
  <si>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</si>
  <si>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</si>
  <si>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</si>
  <si>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</si>
  <si>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</si>
  <si>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</si>
  <si>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</si>
  <si>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</si>
  <si>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</si>
  <si>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</si>
  <si>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</si>
  <si>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</si>
  <si>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</si>
  <si>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</si>
  <si>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</si>
  <si>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</si>
  <si>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</si>
  <si>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</si>
  <si>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</si>
  <si>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</si>
  <si>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</si>
  <si>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</si>
  <si>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</si>
  <si>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</si>
  <si>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</si>
  <si>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</si>
  <si>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</si>
  <si>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</si>
  <si>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</si>
  <si>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</si>
  <si>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</si>
  <si>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</si>
  <si>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</si>
  <si>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</si>
  <si>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</si>
  <si>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</si>
  <si>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</si>
  <si>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</si>
  <si>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</si>
  <si>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</si>
  <si>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</si>
  <si>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</si>
  <si>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</si>
  <si>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</si>
  <si>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</si>
  <si>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</si>
  <si>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</si>
  <si>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</si>
  <si>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</si>
  <si>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</si>
  <si>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</si>
  <si>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</si>
  <si>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</si>
  <si>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</si>
  <si>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</si>
  <si>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</si>
  <si>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</si>
  <si>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</si>
  <si>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</si>
  <si>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</si>
  <si>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</si>
  <si>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</si>
  <si>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</si>
  <si>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</si>
  <si>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</si>
  <si>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</si>
  <si>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</si>
  <si>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</si>
  <si>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</si>
  <si>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</si>
  <si>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</si>
  <si>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</si>
  <si>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</si>
  <si>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</si>
  <si>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</si>
  <si>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</si>
  <si>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</si>
  <si>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</si>
  <si>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</si>
  <si>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</si>
  <si>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</si>
  <si>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</si>
  <si>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</si>
  <si>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</si>
  <si>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</si>
  <si>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</si>
  <si>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</si>
  <si>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</si>
  <si>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</si>
  <si>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</si>
  <si>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</si>
  <si>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</si>
  <si>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</si>
  <si>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</si>
  <si>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</si>
  <si>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</si>
  <si>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</si>
  <si>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</si>
  <si>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</si>
  <si>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</si>
  <si>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</si>
  <si>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</si>
  <si>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</si>
  <si>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</si>
  <si>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</si>
  <si>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</si>
  <si>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</si>
  <si>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</si>
  <si>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</si>
  <si>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</si>
  <si>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</si>
  <si>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</si>
  <si>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</si>
  <si>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</si>
  <si>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</si>
  <si>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</si>
  <si>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</si>
  <si>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</si>
  <si>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</si>
  <si>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</si>
  <si>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</si>
  <si>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</si>
  <si>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</si>
  <si>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</si>
  <si>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</si>
  <si>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</si>
  <si>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</si>
  <si>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</si>
  <si>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</si>
  <si>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</si>
  <si>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</si>
  <si>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</si>
  <si>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</si>
  <si>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</si>
  <si>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</si>
  <si>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</si>
  <si>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</si>
  <si>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</si>
  <si>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</si>
  <si>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</si>
  <si>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</si>
  <si>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</si>
  <si>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</si>
  <si>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</si>
  <si>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</si>
  <si>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</si>
  <si>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</si>
  <si>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</si>
  <si>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</si>
  <si>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</si>
  <si>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</si>
  <si>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</si>
  <si>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</si>
  <si>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</si>
  <si>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</si>
  <si>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</si>
  <si>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</si>
  <si>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</si>
  <si>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</si>
  <si>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</si>
  <si>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</si>
  <si>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</si>
  <si>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</si>
  <si>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</si>
  <si>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</si>
  <si>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</si>
  <si>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</si>
  <si>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</si>
  <si>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</si>
  <si>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</si>
  <si>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</si>
  <si>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</si>
  <si>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</si>
  <si>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</si>
  <si>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</si>
  <si>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</si>
  <si>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</si>
  <si>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</si>
  <si>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</si>
  <si>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</si>
  <si>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</si>
  <si>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</si>
  <si>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</si>
  <si>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</si>
  <si>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</si>
  <si>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</si>
  <si>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</si>
  <si>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</si>
  <si>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</si>
  <si>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</si>
  <si>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</si>
  <si>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</si>
  <si>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</si>
  <si>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</si>
  <si>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</si>
  <si>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</si>
  <si>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</si>
  <si>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</si>
  <si>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</si>
  <si>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</si>
  <si>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</si>
  <si>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</si>
  <si>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</si>
  <si>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</si>
  <si>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</si>
  <si>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</si>
  <si>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</si>
  <si>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</si>
  <si>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</si>
  <si>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</si>
  <si>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</si>
  <si>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</si>
  <si>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</si>
  <si>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</si>
  <si>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</si>
  <si>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</si>
  <si>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</si>
  <si>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</si>
  <si>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</si>
  <si>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</si>
  <si>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</si>
  <si>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</si>
  <si>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</si>
  <si>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</si>
  <si>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</si>
  <si>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</si>
  <si>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</si>
  <si>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</si>
  <si>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</si>
  <si>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</si>
  <si>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</si>
  <si>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</si>
  <si>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</si>
  <si>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</si>
  <si>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</si>
  <si>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</si>
  <si>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</si>
  <si>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</si>
  <si>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</si>
  <si>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</si>
  <si>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</si>
  <si>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</si>
  <si>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</si>
  <si>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</si>
  <si>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</si>
  <si>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</si>
  <si>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</si>
  <si>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</si>
  <si>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</si>
  <si>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</si>
  <si>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</si>
  <si>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</si>
  <si>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</si>
  <si>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</si>
  <si>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</si>
  <si>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</si>
  <si>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</si>
  <si>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</si>
  <si>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</si>
  <si>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</si>
  <si>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</si>
  <si>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</si>
  <si>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</si>
  <si>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</si>
  <si>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</si>
  <si>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</si>
  <si>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</si>
  <si>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</si>
  <si>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</si>
  <si>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</si>
  <si>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</si>
  <si>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</si>
  <si>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</si>
  <si>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</si>
  <si>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</si>
  <si>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</si>
  <si>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</si>
  <si>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</si>
  <si>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</si>
  <si>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</si>
  <si>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</si>
  <si>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</si>
  <si>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</si>
  <si>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</si>
  <si>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</si>
  <si>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</si>
  <si>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</si>
  <si>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</si>
  <si>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</si>
  <si>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</si>
  <si>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</si>
  <si>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</si>
  <si>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</si>
  <si>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</si>
  <si>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</si>
  <si>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</si>
  <si>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</si>
  <si>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</si>
  <si>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</si>
  <si>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</si>
  <si>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</si>
  <si>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</si>
  <si>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</si>
  <si>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</si>
  <si>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</si>
  <si>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</si>
  <si>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</si>
  <si>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</si>
  <si>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</si>
  <si>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</si>
  <si>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</si>
  <si>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</si>
  <si>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</si>
  <si>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</si>
  <si>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</si>
  <si>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</si>
  <si>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</si>
  <si>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</si>
  <si>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</si>
  <si>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</si>
  <si>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</si>
  <si>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</si>
  <si>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</si>
  <si>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</si>
  <si>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</si>
  <si>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</si>
  <si>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</si>
  <si>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</si>
  <si>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</si>
  <si>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</si>
  <si>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</si>
  <si>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</si>
  <si>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</si>
  <si>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</si>
  <si>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</si>
  <si>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</si>
  <si>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</si>
  <si>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</si>
  <si>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</si>
  <si>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</si>
  <si>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</si>
  <si>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</si>
  <si>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</si>
  <si>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</si>
  <si>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</si>
  <si>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</si>
  <si>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</si>
  <si>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</si>
  <si>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</si>
  <si>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</si>
  <si>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</si>
  <si>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</si>
  <si>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</si>
  <si>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</si>
  <si>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</si>
  <si>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</si>
  <si>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</si>
  <si>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</si>
  <si>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</si>
  <si>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</si>
  <si>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</si>
  <si>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</si>
  <si>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</si>
  <si>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</si>
  <si>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</si>
  <si>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</si>
  <si>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</si>
  <si>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</si>
  <si>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</si>
  <si>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</si>
  <si>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</si>
  <si>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</si>
  <si>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</si>
  <si>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</si>
  <si>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</si>
  <si>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</si>
  <si>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</si>
  <si>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</si>
  <si>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</si>
  <si>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</si>
  <si>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</si>
  <si>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</si>
  <si>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</si>
  <si>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</si>
  <si>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</si>
  <si>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</si>
  <si>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</si>
  <si>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</si>
  <si>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</si>
  <si>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</si>
  <si>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</si>
  <si>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</si>
  <si>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</si>
  <si>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</si>
  <si>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</si>
  <si>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</si>
  <si>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</si>
  <si>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</si>
  <si>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</si>
  <si>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</si>
  <si>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</si>
  <si>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</si>
  <si>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</si>
  <si>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</si>
  <si>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</si>
  <si>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</si>
  <si>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</si>
  <si>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</si>
  <si>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</si>
  <si>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</si>
  <si>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</si>
  <si>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</si>
  <si>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</si>
  <si>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</si>
  <si>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</si>
  <si>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</si>
  <si>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</si>
  <si>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</si>
  <si>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</si>
  <si>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</si>
  <si>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</si>
  <si>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</si>
  <si>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</si>
  <si>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</si>
  <si>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</si>
  <si>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</si>
  <si>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</si>
  <si>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</si>
  <si>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</si>
  <si>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</si>
  <si>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</si>
  <si>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</si>
  <si>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</si>
  <si>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</si>
  <si>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</si>
  <si>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</si>
  <si>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</si>
  <si>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</si>
  <si>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</si>
  <si>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</si>
  <si>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</si>
  <si>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</si>
  <si>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</si>
  <si>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</si>
  <si>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</si>
  <si>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</si>
  <si>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</si>
  <si>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</si>
  <si>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</si>
  <si>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</si>
  <si>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</si>
  <si>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</si>
  <si>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</si>
  <si>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</si>
  <si>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</si>
  <si>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</si>
  <si>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</si>
  <si>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</si>
  <si>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</si>
  <si>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</si>
  <si>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</si>
  <si>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</si>
  <si>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</si>
  <si>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</si>
  <si>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</si>
  <si>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</si>
  <si>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</si>
  <si>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</si>
  <si>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</si>
  <si>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</si>
  <si>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</si>
  <si>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</si>
  <si>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</si>
  <si>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</si>
  <si>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</si>
  <si>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</si>
  <si>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</si>
  <si>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</si>
  <si>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</si>
  <si>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</si>
  <si>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</si>
  <si>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</si>
  <si>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</si>
  <si>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</si>
  <si>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</si>
  <si>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</si>
  <si>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</si>
  <si>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</si>
  <si>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</si>
  <si>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</si>
  <si>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</si>
  <si>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</si>
  <si>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</si>
  <si>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</si>
  <si>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</si>
  <si>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</si>
  <si>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</si>
  <si>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</si>
  <si>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</si>
  <si>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</si>
  <si>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</si>
  <si>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</si>
  <si>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</si>
  <si>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</si>
  <si>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</si>
  <si>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</si>
  <si>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</si>
  <si>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</si>
  <si>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</si>
  <si>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</si>
  <si>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</si>
  <si>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</si>
  <si>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</si>
  <si>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</si>
  <si>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</si>
  <si>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</si>
  <si>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</si>
  <si>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</si>
  <si>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</si>
  <si>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</si>
  <si>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</si>
  <si>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</si>
  <si>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</si>
  <si>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</si>
  <si>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</si>
  <si>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</si>
  <si>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</si>
  <si>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</si>
  <si>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</si>
  <si>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</si>
  <si>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</si>
  <si>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</si>
  <si>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</si>
  <si>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</si>
  <si>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</si>
  <si>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</si>
  <si>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</si>
  <si>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</si>
  <si>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</si>
  <si>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</si>
  <si>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</si>
  <si>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</si>
  <si>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</si>
  <si>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</si>
  <si>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</si>
  <si>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</si>
  <si>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</si>
  <si>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</si>
  <si>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</si>
  <si>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</si>
  <si>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</si>
  <si>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</si>
  <si>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</si>
  <si>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</si>
  <si>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</si>
  <si>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</si>
  <si>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</si>
  <si>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</si>
  <si>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</si>
  <si>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</si>
  <si>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</si>
  <si>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</si>
  <si>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</si>
  <si>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</si>
  <si>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</si>
  <si>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</si>
  <si>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</si>
  <si>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</si>
  <si>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</si>
  <si>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</si>
  <si>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</si>
  <si>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</si>
  <si>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</si>
  <si>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</si>
  <si>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</si>
  <si>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</si>
  <si>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</si>
  <si>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</si>
  <si>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</si>
  <si>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</si>
  <si>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</si>
  <si>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</si>
  <si>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</si>
  <si>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</si>
  <si>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</si>
  <si>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</si>
  <si>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</si>
  <si>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</si>
  <si>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</si>
  <si>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</si>
  <si>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</si>
  <si>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</si>
  <si>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</si>
  <si>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</si>
  <si>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</si>
  <si>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</si>
  <si>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</si>
  <si>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</si>
  <si>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</si>
  <si>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</si>
  <si>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</si>
  <si>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</si>
  <si>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</si>
  <si>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</si>
  <si>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</si>
  <si>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</si>
  <si>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</si>
  <si>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</si>
  <si>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</si>
  <si>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</si>
  <si>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</si>
  <si>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</si>
  <si>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</si>
  <si>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</si>
  <si>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</si>
  <si>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</si>
  <si>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</si>
  <si>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</si>
  <si>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</si>
  <si>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</si>
  <si>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</si>
  <si>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</si>
  <si>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</si>
  <si>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</si>
  <si>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</si>
  <si>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</si>
  <si>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</si>
  <si>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</si>
  <si>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</si>
  <si>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</si>
  <si>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</si>
  <si>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</si>
  <si>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</si>
  <si>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</si>
  <si>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</si>
  <si>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</si>
  <si>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</si>
  <si>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</si>
  <si>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</si>
  <si>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</si>
  <si>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</si>
  <si>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</si>
  <si>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</si>
  <si>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</si>
  <si>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</si>
  <si>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</si>
  <si>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</si>
  <si>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</si>
  <si>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</si>
  <si>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</si>
  <si>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</si>
  <si>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</si>
  <si>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</si>
  <si>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</si>
  <si>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</si>
  <si>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</si>
  <si>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</si>
  <si>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</si>
  <si>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</si>
  <si>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</si>
  <si>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</si>
  <si>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</si>
  <si>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</si>
  <si>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</si>
  <si>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</si>
  <si>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</si>
  <si>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</si>
  <si>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</si>
  <si>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</si>
  <si>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</si>
  <si>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</si>
  <si>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</si>
  <si>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</si>
  <si>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</si>
  <si>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</si>
  <si>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</si>
  <si>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</si>
  <si>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</si>
  <si>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</si>
  <si>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</si>
  <si>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</si>
  <si>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</si>
  <si>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</si>
  <si>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</si>
  <si>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</si>
  <si>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</si>
  <si>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</si>
  <si>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</si>
  <si>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</si>
  <si>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</si>
  <si>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</si>
  <si>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</si>
  <si>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</si>
  <si>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</si>
  <si>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</si>
  <si>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</si>
  <si>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</si>
  <si>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</si>
  <si>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</si>
  <si>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</si>
  <si>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</si>
  <si>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</si>
  <si>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</si>
  <si>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</si>
  <si>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</si>
  <si>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</si>
  <si>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</si>
  <si>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</si>
  <si>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</si>
  <si>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</si>
  <si>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</si>
  <si>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</si>
  <si>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</si>
  <si>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</si>
  <si>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</si>
  <si>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</si>
  <si>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</si>
  <si>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</si>
  <si>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</si>
  <si>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</si>
  <si>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</si>
  <si>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</si>
  <si>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</si>
  <si>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</si>
  <si>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</si>
  <si>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</si>
  <si>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</si>
  <si>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</si>
  <si>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</si>
  <si>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</si>
  <si>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</si>
  <si>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</si>
  <si>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</si>
  <si>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</si>
  <si>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</si>
  <si>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</si>
  <si>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</si>
  <si>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</si>
  <si>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</si>
  <si>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</si>
  <si>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</si>
  <si>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</si>
  <si>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</si>
  <si>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</si>
  <si>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</si>
  <si>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</si>
  <si>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</si>
  <si>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</si>
  <si>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</si>
  <si>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</si>
  <si>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</si>
  <si>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</si>
  <si>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</si>
  <si>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</si>
  <si>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</si>
  <si>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</si>
  <si>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</si>
  <si>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</si>
  <si>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</si>
  <si>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</si>
  <si>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</si>
  <si>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</si>
  <si>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</si>
  <si>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</si>
  <si>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</si>
  <si>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</si>
  <si>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</si>
  <si>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</si>
  <si>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</si>
  <si>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</si>
  <si>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</si>
  <si>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</si>
  <si>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</si>
  <si>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</si>
  <si>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</si>
  <si>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</si>
  <si>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</si>
  <si>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</si>
  <si>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</si>
  <si>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</si>
  <si>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</si>
  <si>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</si>
  <si>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</si>
  <si>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</si>
  <si>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</si>
  <si>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</si>
  <si>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</si>
  <si>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</si>
  <si>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</si>
  <si>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</si>
  <si>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</si>
  <si>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</si>
  <si>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</si>
  <si>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</si>
  <si>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</si>
  <si>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</si>
  <si>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</si>
  <si>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</si>
  <si>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</si>
  <si>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</si>
  <si>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</si>
  <si>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</si>
  <si>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</si>
  <si>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</si>
  <si>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</si>
  <si>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</si>
  <si>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</si>
  <si>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</si>
  <si>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</si>
  <si>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</si>
  <si>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</si>
  <si>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</si>
  <si>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</si>
  <si>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</si>
  <si>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</si>
  <si>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</si>
  <si>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</si>
  <si>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</si>
  <si>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</si>
  <si>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</si>
  <si>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</si>
  <si>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</si>
  <si>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</si>
  <si>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</si>
  <si>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</si>
  <si>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</si>
  <si>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</si>
  <si>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</si>
  <si>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</si>
  <si>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</si>
  <si>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</si>
  <si>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</si>
  <si>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</si>
  <si>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</si>
  <si>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</si>
  <si>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</si>
  <si>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</si>
  <si>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</si>
  <si>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</si>
  <si>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</si>
  <si>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</si>
  <si>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</si>
  <si>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</si>
  <si>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</si>
  <si>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</si>
  <si>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</si>
  <si>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</si>
  <si>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</si>
  <si>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</si>
  <si>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</si>
  <si>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</si>
  <si>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</si>
  <si>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</si>
  <si>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</si>
  <si>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</si>
  <si>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</si>
  <si>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</si>
  <si>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</si>
  <si>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</si>
  <si>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</si>
  <si>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</si>
  <si>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</si>
  <si>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</si>
  <si>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</si>
  <si>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</si>
  <si>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</si>
  <si>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</si>
  <si>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</si>
  <si>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</si>
  <si>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</si>
  <si>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</si>
  <si>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</si>
  <si>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</si>
  <si>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</si>
  <si>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</si>
  <si>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</si>
  <si>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</si>
  <si>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</si>
  <si>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</si>
  <si>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</si>
  <si>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</si>
  <si>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</si>
  <si>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</si>
  <si>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</si>
  <si>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</si>
  <si>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</si>
  <si>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</si>
  <si>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</si>
  <si>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</si>
  <si>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</si>
  <si>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</si>
  <si>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</si>
  <si>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</si>
  <si>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</si>
  <si>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</si>
  <si>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</si>
  <si>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</si>
  <si>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</si>
  <si>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</si>
  <si>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</si>
  <si>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</si>
  <si>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</si>
  <si>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</si>
  <si>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</si>
  <si>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</si>
  <si>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</si>
  <si>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</si>
  <si>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</si>
  <si>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</si>
  <si>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</si>
  <si>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</si>
  <si>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</si>
  <si>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</si>
  <si>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</si>
  <si>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</si>
  <si>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</si>
  <si>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</si>
  <si>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</si>
  <si>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</si>
  <si>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</si>
  <si>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</si>
  <si>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</si>
  <si>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</si>
  <si>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</si>
  <si>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</si>
  <si>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</si>
  <si>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</si>
  <si>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</si>
  <si>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</si>
  <si>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</si>
  <si>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</si>
  <si>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</si>
  <si>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</si>
  <si>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</si>
  <si>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</si>
  <si>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</si>
  <si>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</si>
  <si>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</si>
  <si>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</si>
  <si>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</si>
  <si>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</si>
  <si>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</si>
  <si>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</si>
  <si>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</si>
  <si>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</si>
  <si>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</si>
  <si>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</si>
  <si>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</si>
  <si>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</si>
  <si>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</si>
  <si>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</si>
  <si>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</si>
  <si>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</si>
  <si>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</si>
  <si>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</si>
  <si>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</si>
  <si>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</si>
  <si>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</si>
  <si>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</si>
  <si>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</si>
  <si>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</si>
  <si>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</si>
  <si>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</si>
  <si>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</si>
  <si>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</si>
  <si>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</si>
  <si>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</si>
  <si>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</si>
  <si>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</si>
  <si>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</si>
  <si>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</si>
  <si>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</si>
  <si>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</si>
  <si>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</si>
  <si>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</si>
  <si>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</si>
  <si>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</si>
  <si>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</si>
  <si>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</si>
  <si>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</si>
  <si>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</si>
  <si>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</si>
  <si>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</si>
  <si>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</si>
  <si>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</si>
  <si>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</si>
  <si>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</si>
  <si>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</si>
  <si>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</si>
  <si>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</si>
  <si>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</si>
  <si>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</si>
  <si>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</si>
  <si>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</si>
  <si>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</si>
  <si>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</si>
  <si>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</si>
  <si>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</si>
  <si>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</si>
  <si>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</si>
  <si>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</si>
  <si>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</si>
  <si>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</si>
  <si>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</si>
  <si>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</si>
  <si>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</si>
  <si>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</si>
  <si>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</si>
  <si>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</si>
  <si>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</si>
  <si>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</si>
  <si>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</si>
  <si>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</si>
  <si>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</si>
  <si>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</si>
  <si>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</si>
  <si>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</si>
  <si>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</si>
  <si>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</si>
  <si>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</si>
  <si>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</si>
  <si>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</si>
  <si>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</si>
  <si>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</si>
  <si>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</si>
  <si>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</si>
  <si>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</si>
  <si>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</si>
  <si>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</si>
  <si>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</si>
  <si>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</si>
  <si>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</si>
  <si>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</si>
  <si>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</si>
  <si>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</si>
  <si>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</si>
  <si>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</si>
  <si>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</si>
  <si>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</si>
  <si>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</si>
  <si>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</si>
  <si>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</si>
  <si>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</si>
  <si>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</si>
  <si>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</si>
  <si>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</si>
  <si>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</si>
  <si>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</si>
  <si>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</si>
  <si>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</si>
  <si>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</si>
  <si>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</si>
  <si>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</si>
  <si>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</si>
  <si>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</si>
  <si>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</si>
  <si>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</si>
  <si>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</si>
  <si>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</si>
  <si>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</si>
  <si>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</si>
  <si>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</si>
  <si>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</si>
  <si>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</si>
  <si>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</si>
  <si>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</si>
  <si>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</si>
  <si>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</si>
  <si>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</si>
  <si>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</si>
  <si>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</si>
  <si>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</si>
  <si>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</si>
  <si>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</si>
  <si>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</si>
  <si>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</si>
  <si>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</si>
  <si>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</si>
  <si>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</si>
  <si>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</si>
  <si>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</si>
  <si>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</si>
  <si>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</si>
  <si>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</si>
  <si>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</si>
  <si>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</si>
  <si>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</si>
  <si>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</si>
  <si>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</si>
  <si>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</si>
  <si>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</si>
  <si>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</si>
  <si>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</si>
  <si>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</si>
  <si>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</si>
  <si>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</si>
  <si>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</si>
  <si>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</si>
  <si>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</si>
  <si>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</si>
  <si>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</si>
  <si>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</si>
  <si>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</si>
  <si>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</si>
  <si>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</si>
  <si>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</si>
  <si>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</si>
  <si>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</si>
  <si>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</si>
  <si>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</si>
  <si>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</si>
  <si>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</si>
  <si>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</si>
  <si>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</si>
  <si>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</si>
  <si>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</si>
  <si>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</si>
  <si>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</si>
  <si>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</si>
  <si>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</si>
  <si>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</si>
  <si>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</si>
  <si>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</si>
  <si>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</si>
  <si>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</si>
  <si>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</si>
  <si>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</si>
  <si>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</si>
  <si>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</si>
  <si>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</si>
  <si>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</si>
  <si>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</si>
  <si>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</si>
  <si>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</si>
  <si>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</si>
  <si>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</si>
  <si>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</si>
  <si>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</si>
  <si>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</si>
  <si>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</si>
  <si>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</si>
  <si>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</si>
  <si>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</si>
  <si>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</si>
  <si>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</si>
  <si>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</si>
  <si>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</si>
  <si>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</si>
  <si>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</si>
  <si>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</si>
  <si>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</si>
  <si>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</si>
  <si>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</si>
  <si>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</si>
  <si>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</si>
  <si>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</si>
  <si>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</si>
  <si>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</si>
  <si>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</si>
  <si>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</si>
  <si>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</si>
  <si>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</si>
  <si>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</si>
  <si>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</si>
  <si>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</si>
  <si>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</si>
  <si>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</si>
  <si>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</si>
  <si>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</si>
  <si>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</si>
  <si>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</si>
  <si>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</si>
  <si>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</si>
  <si>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</si>
  <si>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</si>
  <si>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</si>
  <si>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</si>
  <si>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</si>
  <si>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</si>
  <si>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</si>
  <si>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</si>
  <si>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</si>
  <si>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</si>
  <si>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</si>
  <si>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</si>
  <si>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</si>
  <si>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</si>
  <si>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</si>
  <si>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</si>
  <si>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</si>
  <si>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</si>
  <si>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</si>
  <si>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</si>
  <si>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</si>
  <si>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</si>
  <si>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</si>
  <si>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</si>
  <si>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</si>
  <si>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</si>
  <si>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</si>
  <si>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</si>
  <si>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</si>
  <si>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</si>
  <si>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</si>
  <si>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</si>
  <si>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</si>
  <si>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</si>
  <si>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</si>
  <si>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</si>
  <si>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</si>
  <si>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</si>
  <si>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</si>
  <si>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</si>
  <si>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</si>
  <si>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</si>
  <si>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</si>
  <si>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</si>
  <si>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</si>
  <si>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</si>
  <si>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</si>
  <si>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</si>
  <si>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</si>
  <si>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</si>
  <si>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</si>
  <si>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</si>
  <si>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</si>
  <si>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</si>
  <si>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</si>
  <si>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</si>
  <si>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</si>
  <si>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</si>
  <si>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</si>
  <si>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</si>
  <si>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</si>
  <si>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</si>
  <si>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</si>
  <si>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</si>
  <si>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</si>
  <si>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</si>
  <si>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</si>
  <si>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</si>
  <si>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</si>
  <si>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</si>
  <si>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</si>
  <si>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</si>
  <si>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</si>
  <si>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</si>
  <si>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</si>
  <si>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</si>
  <si>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</si>
  <si>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</si>
  <si>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</si>
  <si>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</si>
  <si>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</si>
  <si>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</si>
  <si>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</si>
  <si>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</si>
  <si>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</si>
  <si>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</si>
  <si>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</si>
  <si>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</si>
  <si>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</si>
  <si>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</si>
  <si>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</si>
  <si>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</si>
  <si>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</si>
  <si>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</si>
  <si>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</si>
  <si>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</si>
  <si>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</si>
  <si>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</si>
  <si>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</si>
  <si>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</si>
  <si>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</si>
  <si>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</si>
  <si>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</si>
  <si>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</si>
  <si>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</si>
  <si>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</si>
  <si>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</si>
  <si>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</si>
  <si>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</si>
  <si>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</si>
  <si>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</si>
  <si>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</si>
  <si>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</si>
  <si>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</si>
  <si>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</si>
  <si>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</si>
  <si>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</si>
  <si>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</si>
  <si>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</si>
  <si>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</si>
  <si>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</si>
  <si>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</si>
  <si>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</si>
  <si>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</si>
  <si>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</si>
  <si>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</si>
  <si>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</si>
  <si>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</si>
  <si>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</si>
  <si>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</si>
  <si>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</si>
  <si>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</si>
  <si>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</si>
  <si>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</si>
  <si>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</si>
  <si>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</si>
  <si>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</si>
  <si>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</si>
  <si>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</si>
  <si>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</si>
  <si>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</si>
  <si>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</si>
  <si>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</si>
  <si>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</si>
  <si>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</si>
  <si>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</si>
  <si>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</si>
  <si>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</si>
  <si>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</si>
  <si>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</si>
  <si>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</si>
  <si>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</si>
  <si>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</si>
  <si>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</si>
  <si>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</si>
  <si>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</si>
  <si>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</si>
  <si>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</si>
  <si>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</si>
  <si>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</si>
  <si>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</si>
  <si>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</si>
  <si>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</si>
  <si>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</si>
  <si>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</si>
  <si>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</si>
  <si>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</si>
  <si>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</si>
  <si>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</si>
  <si>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</si>
  <si>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</si>
  <si>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</si>
  <si>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</si>
  <si>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</si>
  <si>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</si>
  <si>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</si>
  <si>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</si>
  <si>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</si>
  <si>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</si>
  <si>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</si>
  <si>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</si>
  <si>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</si>
  <si>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</si>
  <si>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</si>
  <si>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</si>
  <si>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</si>
  <si>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</si>
  <si>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</si>
  <si>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</si>
  <si>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</si>
  <si>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</si>
  <si>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</si>
  <si>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</si>
  <si>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</si>
  <si>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</si>
  <si>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</si>
  <si>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</si>
  <si>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</si>
  <si>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</si>
  <si>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</si>
  <si>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</si>
  <si>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</si>
  <si>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</si>
  <si>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</si>
  <si>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</si>
  <si>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</si>
  <si>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</si>
  <si>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</si>
  <si>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</si>
  <si>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</si>
  <si>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</si>
  <si>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</si>
  <si>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</si>
  <si>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</si>
  <si>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</si>
  <si>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</si>
  <si>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</si>
  <si>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</si>
  <si>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</si>
  <si>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</si>
  <si>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</si>
  <si>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</si>
  <si>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</si>
  <si>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</si>
  <si>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</si>
  <si>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</si>
  <si>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</si>
  <si>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</si>
  <si>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</si>
  <si>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</si>
  <si>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</si>
  <si>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</si>
  <si>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</si>
  <si>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</si>
  <si>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</si>
  <si>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</si>
  <si>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</si>
  <si>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</si>
  <si>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</si>
  <si>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</si>
  <si>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</si>
  <si>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</si>
  <si>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</si>
  <si>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</si>
  <si>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</si>
  <si>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</si>
  <si>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</si>
  <si>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</si>
  <si>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</si>
  <si>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</si>
  <si>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</si>
  <si>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</si>
  <si>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</si>
  <si>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</si>
  <si>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</si>
  <si>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</si>
  <si>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</si>
  <si>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</si>
  <si>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</si>
  <si>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</si>
  <si>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</si>
  <si>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</si>
  <si>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</si>
  <si>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</si>
  <si>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</si>
  <si>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</si>
  <si>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</si>
  <si>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</si>
  <si>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</si>
  <si>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</si>
  <si>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</si>
  <si>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</si>
  <si>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</si>
  <si>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</si>
  <si>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</si>
  <si>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</si>
  <si>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</si>
  <si>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</si>
  <si>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</si>
  <si>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</si>
  <si>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</si>
  <si>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</si>
  <si>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</si>
  <si>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</si>
  <si>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</si>
  <si>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</si>
  <si>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</si>
  <si>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</si>
  <si>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</si>
  <si>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</si>
  <si>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</si>
  <si>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</si>
  <si>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</si>
  <si>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</si>
  <si>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</si>
  <si>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</si>
  <si>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</si>
  <si>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</si>
  <si>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</si>
  <si>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</si>
  <si>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</si>
  <si>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</si>
  <si>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</si>
  <si>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</si>
  <si>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</si>
  <si>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</si>
  <si>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</si>
  <si>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</si>
  <si>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</si>
  <si>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</si>
  <si>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</si>
  <si>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</si>
  <si>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</si>
  <si>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</si>
  <si>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</si>
  <si>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</si>
  <si>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</si>
  <si>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</si>
  <si>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</si>
  <si>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</si>
  <si>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</si>
  <si>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</si>
  <si>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</si>
  <si>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</si>
  <si>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</si>
  <si>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</si>
  <si>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</si>
  <si>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</si>
  <si>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</si>
  <si>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</si>
  <si>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</si>
  <si>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</si>
  <si>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</si>
  <si>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</si>
  <si>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</si>
  <si>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</si>
  <si>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</si>
  <si>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</si>
  <si>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</si>
  <si>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</si>
  <si>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</si>
  <si>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</si>
  <si>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</si>
  <si>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</si>
  <si>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</si>
  <si>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</si>
  <si>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</si>
  <si>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</si>
  <si>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</si>
  <si>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</si>
  <si>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</si>
  <si>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</si>
  <si>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</si>
  <si>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</si>
  <si>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</si>
  <si>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</si>
  <si>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</si>
  <si>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</si>
  <si>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</si>
  <si>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</si>
  <si>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</si>
  <si>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</si>
  <si>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</si>
  <si>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</si>
  <si>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</si>
  <si>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</si>
  <si>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</si>
  <si>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</si>
  <si>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</si>
  <si>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</si>
  <si>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</si>
  <si>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</si>
  <si>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</si>
  <si>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</si>
  <si>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</si>
  <si>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</si>
  <si>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</si>
  <si>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</si>
  <si>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</si>
  <si>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</si>
  <si>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</si>
  <si>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</si>
  <si>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</si>
  <si>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</si>
  <si>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</si>
  <si>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</si>
  <si>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</si>
  <si>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</si>
  <si>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</si>
  <si>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</si>
  <si>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</si>
  <si>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</si>
  <si>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</si>
  <si>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</si>
  <si>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</si>
  <si>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</si>
  <si>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</si>
  <si>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</si>
  <si>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</si>
  <si>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</si>
  <si>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</si>
  <si>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</si>
  <si>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</si>
  <si>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</si>
  <si>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</si>
  <si>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</si>
  <si>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</si>
  <si>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</si>
  <si>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</si>
  <si>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</si>
  <si>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</si>
  <si>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</si>
  <si>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</si>
  <si>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</si>
  <si>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</si>
  <si>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</si>
  <si>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</si>
  <si>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</si>
  <si>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</si>
  <si>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</si>
  <si>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</si>
  <si>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</si>
  <si>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</si>
  <si>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</si>
  <si>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</si>
  <si>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</si>
  <si>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</si>
  <si>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</si>
  <si>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</si>
  <si>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</si>
  <si>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</si>
  <si>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</si>
  <si>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</si>
  <si>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</si>
  <si>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</si>
  <si>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</si>
  <si>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</si>
  <si>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</si>
  <si>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</si>
  <si>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</si>
  <si>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</si>
  <si>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</si>
  <si>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</si>
  <si>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</si>
  <si>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</si>
  <si>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</si>
  <si>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</si>
  <si>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</si>
  <si>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</si>
  <si>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</si>
  <si>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</si>
  <si>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</si>
  <si>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</si>
  <si>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</si>
  <si>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</si>
  <si>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</si>
  <si>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</si>
  <si>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</si>
  <si>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</si>
  <si>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</si>
  <si>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</si>
  <si>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</si>
  <si>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</si>
  <si>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</si>
  <si>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</si>
  <si>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</si>
  <si>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</si>
  <si>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</si>
  <si>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</si>
  <si>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</si>
  <si>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</si>
  <si>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</si>
  <si>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</si>
  <si>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</si>
  <si>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</si>
  <si>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</si>
  <si>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</si>
  <si>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</si>
  <si>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</si>
  <si>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</si>
  <si>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</si>
  <si>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</si>
  <si>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</si>
  <si>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</si>
  <si>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</si>
  <si>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</si>
  <si>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</si>
  <si>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</si>
  <si>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</si>
  <si>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</si>
  <si>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</si>
  <si>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</si>
  <si>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</si>
  <si>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</si>
  <si>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</si>
  <si>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</si>
  <si>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</si>
  <si>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</si>
  <si>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</si>
  <si>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</si>
  <si>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</si>
  <si>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</si>
  <si>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</si>
  <si>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</si>
  <si>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</si>
  <si>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</si>
  <si>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</si>
  <si>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</si>
  <si>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</si>
  <si>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</si>
  <si>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</si>
  <si>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</si>
  <si>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</si>
  <si>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</si>
  <si>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</si>
  <si>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</si>
  <si>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</si>
  <si>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</si>
  <si>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</si>
  <si>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</si>
  <si>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</si>
  <si>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</si>
  <si>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</si>
  <si>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</si>
  <si>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</si>
  <si>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</si>
  <si>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</si>
  <si>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</si>
  <si>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</si>
  <si>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</si>
  <si>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</si>
  <si>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</si>
  <si>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</si>
  <si>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</si>
  <si>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</si>
  <si>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</si>
  <si>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</si>
  <si>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</si>
  <si>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</si>
  <si>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</si>
  <si>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</si>
  <si>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</si>
  <si>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</si>
  <si>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</si>
  <si>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</si>
  <si>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</si>
  <si>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</si>
  <si>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</si>
  <si>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</si>
  <si>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</si>
  <si>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</si>
  <si>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</si>
  <si>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</si>
  <si>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</si>
  <si>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</si>
  <si>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</si>
  <si>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</si>
  <si>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</si>
  <si>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</si>
  <si>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</si>
  <si>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</si>
  <si>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</si>
  <si>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</si>
  <si>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</si>
  <si>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</si>
  <si>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</si>
  <si>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</si>
  <si>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</si>
  <si>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</si>
  <si>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</si>
  <si>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</si>
  <si>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</si>
  <si>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</si>
  <si>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</si>
  <si>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</si>
  <si>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</si>
  <si>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</si>
  <si>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</si>
  <si>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</si>
  <si>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</si>
  <si>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</si>
  <si>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</si>
  <si>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</si>
  <si>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</si>
  <si>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</si>
  <si>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</si>
  <si>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</si>
  <si>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</si>
  <si>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</si>
  <si>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</si>
  <si>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</si>
  <si>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</si>
  <si>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</si>
  <si>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</si>
  <si>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</si>
  <si>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</si>
  <si>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</si>
  <si>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</si>
  <si>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</si>
  <si>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</si>
  <si>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</si>
  <si>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</si>
  <si>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</si>
  <si>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</si>
  <si>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</si>
  <si>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</si>
  <si>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</si>
  <si>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</si>
  <si>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</si>
  <si>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</si>
  <si>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</si>
  <si>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</si>
  <si>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</si>
  <si>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</si>
  <si>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</si>
  <si>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</si>
  <si>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</si>
  <si>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</si>
  <si>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</si>
  <si>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</si>
  <si>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</si>
  <si>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</si>
  <si>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</si>
  <si>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</si>
  <si>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</si>
  <si>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</si>
  <si>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</si>
  <si>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</si>
  <si>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</si>
  <si>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</si>
  <si>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</si>
  <si>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</si>
  <si>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</si>
  <si>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</si>
  <si>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</si>
  <si>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</si>
  <si>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</si>
  <si>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</si>
  <si>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</si>
  <si>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</si>
  <si>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</si>
  <si>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</si>
  <si>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</si>
  <si>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</si>
  <si>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</si>
  <si>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</si>
  <si>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</si>
  <si>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</si>
  <si>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</si>
  <si>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</si>
  <si>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</si>
  <si>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</si>
  <si>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</si>
  <si>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</si>
  <si>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</si>
  <si>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</si>
  <si>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</si>
  <si>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</si>
  <si>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</si>
  <si>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</si>
  <si>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</si>
  <si>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</si>
  <si>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</si>
  <si>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</si>
  <si>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</si>
  <si>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</si>
  <si>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</si>
  <si>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</si>
  <si>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</si>
  <si>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</si>
  <si>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</si>
  <si>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</si>
  <si>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</si>
  <si>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</si>
  <si>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</si>
  <si>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</si>
  <si>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</si>
  <si>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</si>
  <si>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</si>
  <si>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</si>
  <si>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</si>
  <si>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</si>
  <si>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</si>
  <si>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</si>
  <si>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</si>
  <si>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</si>
  <si>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</si>
  <si>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</si>
  <si>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</si>
  <si>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</si>
  <si>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</si>
  <si>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</si>
  <si>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</si>
  <si>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</si>
  <si>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</si>
  <si>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</si>
  <si>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</si>
  <si>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</si>
  <si>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</si>
  <si>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</si>
  <si>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</si>
  <si>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</si>
  <si>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</si>
  <si>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</si>
  <si>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</si>
  <si>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</si>
  <si>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</si>
  <si>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</si>
  <si>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</si>
  <si>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</si>
  <si>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</si>
  <si>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</si>
  <si>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</si>
  <si>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</si>
  <si>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</si>
  <si>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</si>
  <si>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</si>
  <si>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</si>
  <si>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</si>
  <si>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</si>
  <si>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</si>
  <si>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</si>
  <si>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</si>
  <si>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</si>
  <si>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</si>
  <si>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</si>
  <si>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</si>
  <si>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</si>
  <si>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</si>
  <si>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</si>
  <si>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</si>
  <si>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</si>
  <si>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</si>
  <si>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</si>
  <si>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</si>
  <si>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</si>
  <si>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</si>
  <si>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</si>
  <si>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</si>
  <si>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</si>
  <si>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</si>
  <si>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</si>
  <si>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</si>
  <si>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</si>
  <si>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</si>
  <si>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</si>
  <si>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</si>
  <si>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</si>
  <si>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</si>
  <si>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</si>
  <si>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</si>
  <si>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</si>
  <si>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</si>
  <si>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</si>
  <si>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</si>
  <si>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</si>
  <si>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</si>
  <si>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</si>
  <si>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</si>
  <si>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</si>
  <si>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</si>
  <si>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</si>
  <si>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</si>
  <si>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</si>
  <si>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</si>
  <si>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</si>
  <si>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</si>
  <si>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</si>
  <si>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</si>
  <si>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</si>
  <si>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</si>
  <si>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</si>
  <si>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</si>
  <si>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</si>
  <si>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</si>
  <si>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</si>
  <si>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</si>
  <si>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</si>
  <si>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</si>
  <si>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</si>
  <si>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</si>
  <si>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</si>
  <si>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</si>
  <si>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</si>
  <si>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</si>
  <si>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</si>
  <si>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</si>
  <si>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</si>
  <si>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</si>
  <si>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</si>
  <si>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</si>
  <si>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</si>
  <si>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</si>
  <si>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</si>
  <si>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</si>
  <si>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</si>
  <si>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</si>
  <si>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</si>
  <si>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</si>
  <si>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</si>
  <si>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</si>
  <si>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</si>
  <si>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</si>
  <si>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</si>
  <si>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</si>
  <si>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</si>
  <si>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</si>
  <si>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</si>
  <si>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</si>
  <si>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</si>
  <si>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</si>
  <si>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</si>
  <si>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</si>
  <si>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</si>
  <si>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</si>
  <si>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</si>
  <si>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</si>
  <si>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</si>
  <si>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</si>
  <si>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</si>
  <si>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</si>
  <si>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</si>
  <si>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</si>
  <si>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</si>
  <si>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</si>
  <si>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</si>
  <si>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</si>
  <si>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</si>
  <si>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</si>
  <si>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</si>
  <si>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</si>
  <si>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</si>
  <si>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</si>
  <si>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</si>
  <si>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</si>
  <si>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</si>
  <si>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</si>
  <si>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</si>
  <si>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</si>
  <si>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</si>
  <si>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</si>
  <si>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</si>
  <si>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</si>
  <si>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</si>
  <si>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</si>
  <si>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</si>
  <si>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</si>
  <si>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</si>
  <si>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</si>
  <si>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</si>
  <si>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</si>
  <si>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</si>
  <si>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</si>
  <si>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</si>
  <si>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</si>
  <si>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</si>
  <si>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</si>
  <si>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</si>
  <si>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</si>
  <si>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</si>
  <si>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</si>
  <si>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</si>
  <si>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</si>
  <si>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</si>
  <si>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</si>
  <si>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</si>
  <si>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</si>
  <si>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</si>
  <si>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</si>
  <si>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</si>
  <si>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</si>
  <si>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</si>
  <si>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</si>
  <si>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</si>
  <si>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</si>
  <si>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</si>
  <si>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</si>
  <si>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</si>
  <si>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</si>
  <si>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</si>
  <si>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</si>
  <si>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</si>
  <si>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</si>
  <si>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</si>
  <si>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</si>
  <si>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</si>
  <si>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</si>
  <si>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</si>
  <si>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</si>
  <si>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</si>
  <si>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</si>
  <si>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</si>
  <si>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</si>
  <si>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</si>
  <si>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</si>
  <si>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</si>
  <si>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</si>
  <si>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</si>
  <si>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</si>
  <si>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</si>
  <si>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</si>
  <si>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</si>
  <si>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</si>
  <si>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</si>
  <si>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</si>
  <si>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</si>
  <si>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</si>
  <si>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</si>
  <si>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</si>
  <si>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</si>
  <si>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</si>
  <si>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</si>
  <si>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</si>
  <si>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</si>
  <si>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</si>
  <si>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</si>
  <si>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</si>
  <si>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</si>
  <si>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</si>
  <si>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</si>
  <si>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</si>
  <si>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</si>
  <si>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</si>
  <si>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</si>
  <si>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</si>
  <si>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</si>
  <si>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</si>
  <si>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</si>
  <si>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</si>
  <si>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</si>
  <si>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</si>
  <si>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</si>
  <si>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</si>
  <si>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</si>
  <si>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</si>
  <si>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</si>
  <si>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</si>
  <si>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</si>
  <si>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</si>
  <si>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</si>
  <si>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</si>
  <si>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</si>
  <si>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</si>
  <si>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</si>
  <si>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</si>
  <si>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</si>
  <si>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</si>
  <si>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</si>
  <si>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</si>
  <si>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</si>
  <si>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</si>
  <si>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</si>
  <si>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</si>
  <si>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</si>
  <si>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</si>
  <si>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</si>
  <si>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</si>
  <si>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</si>
  <si>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</si>
  <si>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</si>
  <si>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</si>
  <si>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</si>
  <si>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</si>
  <si>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</si>
  <si>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</si>
  <si>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</si>
  <si>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</si>
  <si>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</si>
  <si>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</si>
  <si>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</si>
  <si>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</si>
  <si>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</si>
  <si>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</si>
  <si>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</si>
  <si>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</si>
  <si>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</si>
  <si>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</si>
  <si>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</si>
  <si>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</si>
  <si>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</si>
  <si>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</si>
  <si>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</si>
  <si>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</si>
  <si>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</si>
  <si>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</si>
  <si>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</si>
  <si>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</si>
  <si>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</si>
  <si>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</si>
  <si>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</si>
  <si>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</si>
  <si>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</si>
  <si>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</si>
  <si>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</si>
  <si>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</si>
  <si>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</si>
  <si>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</si>
  <si>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</si>
  <si>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</si>
  <si>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</si>
  <si>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</si>
  <si>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</si>
  <si>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</si>
  <si>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</si>
  <si>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</si>
  <si>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</si>
  <si>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</si>
  <si>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</si>
  <si>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</si>
  <si>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</si>
  <si>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</si>
  <si>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</si>
  <si>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</si>
  <si>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</si>
  <si>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</si>
  <si>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</si>
  <si>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</si>
  <si>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</si>
  <si>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</si>
  <si>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</si>
  <si>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</si>
  <si>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</si>
  <si>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</si>
  <si>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</si>
  <si>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</si>
  <si>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</si>
  <si>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</si>
  <si>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</si>
  <si>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</si>
  <si>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</si>
  <si>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</si>
  <si>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</si>
  <si>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</si>
  <si>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</si>
  <si>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</si>
  <si>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</si>
  <si>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</si>
  <si>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</si>
  <si>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</si>
  <si>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</si>
  <si>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</si>
  <si>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</si>
  <si>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</si>
  <si>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</si>
  <si>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</si>
  <si>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</si>
  <si>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</si>
  <si>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</si>
  <si>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</si>
  <si>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</si>
  <si>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</si>
  <si>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</si>
  <si>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</si>
  <si>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</si>
  <si>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</si>
  <si>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</si>
  <si>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</si>
  <si>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</si>
  <si>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</si>
  <si>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</si>
  <si>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</si>
  <si>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</si>
  <si>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</si>
  <si>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</si>
  <si>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</si>
  <si>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</si>
  <si>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</si>
  <si>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</si>
  <si>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</si>
  <si>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</si>
  <si>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</si>
  <si>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</si>
  <si>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</si>
  <si>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</si>
  <si>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</si>
  <si>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</si>
  <si>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</si>
  <si>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</si>
  <si>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</si>
  <si>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</si>
  <si>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</si>
  <si>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</si>
  <si>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</si>
  <si>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</si>
  <si>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</si>
  <si>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</si>
  <si>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</si>
  <si>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</si>
  <si>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</si>
  <si>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</si>
  <si>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</si>
  <si>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</si>
  <si>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</si>
  <si>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</si>
  <si>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</si>
  <si>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</si>
  <si>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</si>
  <si>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</si>
  <si>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</si>
  <si>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</si>
  <si>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</si>
  <si>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</si>
  <si>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</si>
  <si>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</si>
  <si>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</si>
  <si>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</si>
  <si>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</si>
  <si>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</si>
  <si>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</si>
  <si>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</si>
  <si>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</si>
  <si>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</si>
  <si>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</si>
  <si>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</si>
  <si>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</si>
  <si>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</si>
  <si>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</si>
  <si>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</si>
  <si>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</si>
  <si>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</si>
  <si>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</si>
  <si>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</si>
  <si>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</si>
  <si>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</si>
  <si>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</si>
  <si>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</si>
  <si>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</si>
  <si>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</si>
  <si>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</si>
  <si>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</si>
  <si>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</si>
  <si>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</si>
  <si>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</si>
  <si>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</si>
  <si>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</si>
  <si>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</si>
  <si>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</si>
  <si>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</si>
  <si>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</si>
  <si>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</si>
  <si>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</si>
  <si>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</si>
  <si>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</si>
  <si>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</si>
  <si>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</si>
  <si>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</si>
  <si>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</si>
  <si>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</si>
  <si>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</si>
  <si>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</si>
  <si>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</si>
  <si>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</si>
  <si>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</si>
  <si>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</si>
  <si>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</si>
  <si>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</si>
  <si>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</si>
  <si>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</si>
  <si>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</si>
  <si>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</si>
  <si>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</si>
  <si>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</si>
  <si>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</si>
  <si>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</si>
  <si>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</si>
  <si>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</si>
  <si>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</si>
  <si>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</si>
  <si>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</si>
  <si>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</si>
  <si>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</si>
  <si>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</si>
  <si>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</si>
  <si>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</si>
  <si>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</si>
  <si>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</si>
  <si>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</si>
  <si>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</si>
  <si>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</si>
  <si>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</si>
  <si>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</si>
  <si>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</si>
  <si>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</si>
  <si>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</si>
  <si>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</si>
  <si>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</si>
  <si>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</si>
  <si>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</si>
  <si>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</si>
  <si>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</si>
  <si>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</si>
  <si>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</si>
  <si>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</si>
  <si>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</si>
  <si>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</si>
  <si>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</si>
  <si>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</si>
  <si>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</si>
  <si>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</si>
  <si>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</si>
  <si>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</si>
  <si>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</si>
  <si>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</si>
  <si>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</si>
  <si>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</si>
  <si>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</si>
  <si>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</si>
  <si>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</si>
  <si>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</si>
  <si>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</si>
  <si>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</si>
  <si>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</si>
  <si>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</si>
  <si>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</si>
  <si>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</si>
  <si>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</si>
  <si>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</si>
  <si>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</si>
  <si>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</si>
  <si>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</si>
  <si>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</si>
  <si>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</si>
  <si>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</si>
  <si>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</si>
  <si>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</si>
  <si>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</si>
  <si>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</si>
  <si>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</si>
  <si>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</si>
  <si>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</si>
  <si>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</si>
  <si>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</si>
  <si>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</si>
  <si>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</si>
  <si>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</si>
  <si>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</si>
  <si>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</si>
  <si>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</si>
  <si>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</si>
  <si>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</si>
  <si>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</si>
  <si>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</si>
  <si>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</si>
  <si>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</si>
  <si>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</si>
  <si>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</si>
  <si>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</si>
  <si>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</si>
  <si>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</si>
  <si>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</si>
  <si>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</si>
  <si>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</si>
  <si>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</si>
  <si>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</si>
  <si>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</si>
  <si>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</si>
  <si>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</si>
  <si>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</si>
  <si>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</si>
  <si>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</si>
  <si>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</si>
  <si>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</si>
  <si>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</si>
  <si>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</si>
  <si>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</si>
  <si>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</si>
  <si>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</si>
  <si>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</si>
  <si>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</si>
  <si>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</si>
  <si>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</si>
  <si>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</si>
  <si>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</si>
  <si>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</si>
  <si>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</si>
  <si>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</si>
  <si>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</si>
  <si>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</si>
  <si>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</si>
  <si>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</si>
  <si>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</si>
  <si>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</si>
  <si>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</si>
  <si>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</si>
  <si>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</si>
  <si>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</si>
  <si>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</si>
  <si>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</si>
  <si>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</si>
  <si>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</si>
  <si>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</si>
  <si>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</si>
  <si>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</si>
  <si>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</si>
  <si>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</si>
  <si>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</si>
  <si>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</si>
  <si>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</si>
  <si>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</si>
  <si>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</si>
  <si>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</si>
  <si>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</si>
  <si>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</si>
  <si>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</si>
  <si>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</si>
  <si>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</si>
  <si>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</si>
  <si>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</si>
  <si>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</si>
  <si>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</si>
  <si>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</si>
  <si>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</si>
  <si>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</si>
  <si>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</si>
  <si>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</si>
  <si>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</si>
  <si>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</si>
  <si>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</si>
  <si>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</si>
  <si>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</si>
  <si>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</si>
  <si>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</si>
  <si>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</si>
  <si>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</si>
  <si>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</si>
  <si>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</si>
  <si>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</si>
  <si>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</si>
  <si>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</si>
  <si>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</si>
  <si>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</si>
  <si>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</si>
  <si>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</si>
  <si>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</si>
  <si>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</si>
  <si>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</si>
  <si>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</si>
  <si>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</si>
  <si>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</si>
  <si>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</si>
  <si>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</si>
  <si>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</si>
  <si>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</si>
  <si>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</si>
  <si>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</si>
  <si>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</si>
  <si>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</si>
  <si>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</si>
  <si>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</si>
  <si>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</si>
  <si>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</si>
  <si>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</si>
  <si>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</si>
  <si>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</si>
  <si>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</si>
  <si>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</si>
  <si>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</si>
  <si>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</si>
  <si>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</si>
  <si>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</si>
  <si>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</si>
  <si>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</si>
  <si>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</si>
  <si>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</si>
  <si>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</si>
  <si>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</si>
  <si>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</si>
  <si>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</si>
  <si>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</si>
  <si>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</si>
  <si>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</si>
  <si>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</si>
  <si>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</si>
  <si>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</si>
  <si>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</si>
  <si>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</si>
  <si>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</si>
  <si>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</si>
  <si>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</si>
  <si>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</si>
  <si>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</si>
  <si>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</si>
  <si>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</si>
  <si>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</si>
  <si>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</si>
  <si>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</si>
  <si>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</si>
  <si>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</si>
  <si>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</si>
  <si>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</si>
  <si>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</si>
  <si>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</si>
  <si>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</si>
  <si>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</si>
  <si>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</si>
  <si>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</si>
  <si>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</si>
  <si>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</si>
  <si>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</si>
  <si>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</si>
  <si>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</si>
  <si>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</si>
  <si>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</si>
  <si>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</si>
  <si>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</si>
  <si>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</si>
  <si>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</si>
  <si>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</si>
  <si>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</si>
  <si>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</si>
  <si>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</si>
  <si>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</si>
  <si>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</si>
  <si>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</si>
  <si>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</si>
  <si>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</si>
  <si>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</si>
  <si>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</si>
  <si>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</si>
  <si>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</si>
  <si>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</si>
  <si>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</si>
  <si>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</si>
  <si>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</si>
  <si>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</si>
  <si>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</si>
  <si>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</si>
  <si>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</si>
  <si>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</si>
  <si>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</si>
  <si>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</si>
  <si>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</si>
  <si>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</si>
  <si>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</si>
  <si>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</si>
  <si>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</si>
  <si>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</si>
  <si>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</si>
  <si>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</si>
  <si>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</si>
  <si>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</si>
  <si>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</si>
  <si>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</si>
  <si>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</si>
  <si>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</si>
  <si>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</si>
  <si>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</si>
  <si>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</si>
  <si>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</si>
  <si>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</si>
  <si>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</si>
  <si>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</si>
  <si>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</si>
  <si>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</si>
  <si>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</si>
  <si>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</si>
  <si>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</si>
  <si>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</si>
  <si>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</si>
  <si>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</si>
  <si>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</si>
  <si>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</si>
  <si>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</si>
  <si>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</si>
  <si>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</si>
  <si>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</si>
  <si>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</si>
  <si>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</si>
  <si>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</si>
  <si>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</si>
  <si>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</si>
  <si>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</si>
  <si>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</si>
  <si>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</si>
  <si>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</si>
  <si>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</si>
  <si>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</si>
  <si>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</si>
  <si>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</si>
  <si>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</si>
  <si>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</si>
  <si>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</si>
  <si>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</si>
  <si>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</si>
  <si>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</si>
  <si>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</si>
  <si>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</si>
  <si>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</si>
  <si>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</si>
  <si>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</si>
  <si>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</si>
  <si>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</si>
  <si>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</si>
  <si>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</si>
  <si>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</si>
  <si>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</si>
  <si>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</si>
  <si>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</si>
  <si>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</si>
  <si>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</si>
  <si>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</si>
  <si>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</si>
  <si>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</si>
  <si>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</si>
  <si>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</si>
  <si>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</si>
  <si>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</si>
  <si>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</si>
  <si>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</si>
  <si>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</si>
  <si>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</si>
  <si>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</si>
  <si>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</si>
  <si>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</si>
  <si>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</si>
  <si>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</si>
  <si>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</si>
  <si>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</si>
  <si>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</si>
  <si>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</si>
  <si>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</si>
  <si>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</si>
  <si>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</si>
  <si>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</si>
  <si>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</si>
  <si>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</si>
  <si>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</si>
  <si>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</si>
  <si>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</si>
  <si>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</si>
  <si>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</si>
  <si>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</si>
  <si>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</si>
  <si>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</si>
  <si>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</si>
  <si>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</si>
  <si>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</si>
  <si>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</si>
  <si>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</si>
  <si>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</si>
  <si>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</si>
  <si>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</si>
  <si>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</si>
  <si>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</si>
  <si>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</si>
  <si>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</si>
  <si>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</si>
  <si>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</si>
  <si>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</si>
  <si>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</si>
  <si>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</si>
  <si>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</si>
  <si>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</si>
  <si>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</si>
  <si>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</si>
  <si>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</si>
  <si>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</si>
  <si>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</si>
  <si>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</si>
  <si>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</si>
  <si>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</si>
  <si>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</si>
  <si>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</si>
  <si>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</si>
  <si>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</si>
  <si>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</si>
  <si>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</si>
  <si>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</si>
  <si>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</si>
  <si>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</si>
  <si>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</si>
  <si>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</si>
  <si>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</si>
  <si>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</si>
  <si>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</si>
  <si>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</si>
  <si>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</si>
  <si>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</si>
  <si>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</si>
  <si>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</si>
  <si>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</si>
  <si>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</si>
  <si>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</si>
  <si>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</si>
  <si>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</si>
  <si>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</si>
  <si>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</si>
  <si>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</si>
  <si>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</si>
  <si>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</si>
  <si>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</si>
  <si>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</si>
  <si>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</si>
  <si>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</si>
  <si>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</si>
  <si>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</si>
  <si>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</si>
  <si>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</si>
  <si>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</si>
  <si>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</si>
  <si>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</si>
  <si>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</si>
  <si>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</si>
  <si>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</si>
  <si>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</si>
  <si>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</si>
  <si>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</si>
  <si>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</si>
  <si>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</si>
  <si>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</si>
  <si>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</si>
  <si>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</si>
  <si>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</si>
  <si>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</si>
  <si>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</si>
  <si>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</si>
  <si>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</si>
  <si>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</si>
  <si>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</si>
  <si>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</si>
  <si>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</si>
  <si>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</si>
  <si>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</si>
  <si>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</si>
  <si>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</si>
  <si>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</si>
  <si>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</si>
  <si>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</si>
  <si>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</si>
  <si>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</si>
  <si>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</si>
  <si>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</si>
  <si>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</si>
  <si>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</si>
  <si>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</si>
  <si>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</si>
  <si>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</si>
  <si>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</si>
  <si>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</si>
  <si>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</si>
  <si>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</si>
  <si>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</si>
  <si>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</si>
  <si>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</si>
  <si>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</si>
  <si>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</si>
  <si>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</si>
  <si>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</si>
  <si>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</si>
  <si>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</si>
  <si>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</si>
  <si>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</si>
  <si>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</si>
  <si>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</si>
  <si>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</si>
  <si>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</si>
  <si>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</si>
  <si>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</si>
  <si>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</si>
  <si>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</si>
  <si>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</si>
  <si>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</si>
  <si>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</si>
  <si>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</si>
  <si>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</si>
  <si>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</si>
  <si>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</si>
  <si>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</si>
  <si>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</si>
  <si>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</si>
  <si>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</si>
  <si>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</si>
  <si>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</si>
  <si>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</si>
  <si>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</si>
  <si>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</si>
  <si>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</si>
  <si>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</si>
  <si>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</si>
  <si>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</si>
  <si>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</si>
  <si>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</si>
  <si>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</si>
  <si>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</si>
  <si>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</si>
  <si>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</si>
  <si>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</si>
  <si>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</si>
  <si>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</si>
  <si>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</si>
  <si>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</si>
  <si>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</si>
  <si>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</si>
  <si>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</si>
  <si>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</si>
  <si>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</si>
  <si>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</si>
  <si>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</si>
  <si>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</si>
  <si>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</si>
  <si>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</si>
  <si>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</si>
  <si>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</si>
  <si>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</si>
  <si>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</si>
  <si>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</si>
  <si>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</si>
  <si>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</si>
  <si>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</si>
  <si>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</si>
  <si>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</si>
  <si>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</si>
  <si>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</si>
  <si>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</si>
  <si>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</si>
  <si>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</si>
  <si>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</si>
  <si>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</si>
  <si>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</si>
  <si>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</si>
  <si>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</si>
  <si>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</si>
  <si>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</si>
  <si>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</si>
  <si>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</si>
  <si>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</si>
  <si>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</si>
  <si>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</si>
  <si>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</si>
  <si>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</si>
  <si>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</si>
  <si>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</si>
  <si>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</si>
  <si>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</si>
  <si>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</si>
  <si>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</si>
  <si>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</si>
  <si>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</si>
  <si>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</si>
  <si>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</si>
  <si>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</si>
  <si>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</si>
  <si>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</si>
  <si>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</si>
  <si>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</si>
  <si>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</si>
  <si>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</si>
  <si>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</si>
  <si>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</si>
  <si>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</si>
  <si>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</si>
  <si>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</si>
  <si>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</si>
  <si>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</si>
  <si>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</si>
  <si>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</si>
  <si>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</si>
  <si>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</si>
  <si>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</si>
  <si>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</si>
  <si>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</si>
  <si>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</si>
  <si>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</si>
  <si>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</si>
  <si>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</si>
  <si>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</si>
  <si>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</si>
  <si>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</si>
  <si>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</si>
  <si>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</si>
  <si>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</si>
  <si>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</si>
  <si>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</si>
  <si>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</si>
  <si>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</si>
  <si>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</si>
  <si>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</si>
  <si>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</si>
  <si>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</si>
  <si>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</si>
  <si>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</si>
  <si>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</si>
  <si>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</si>
  <si>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</si>
  <si>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</si>
  <si>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</si>
  <si>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</si>
  <si>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</si>
  <si>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</si>
  <si>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</si>
  <si>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</si>
  <si>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</si>
  <si>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</si>
  <si>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</si>
  <si>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</si>
  <si>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</si>
  <si>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</si>
  <si>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</si>
  <si>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</si>
  <si>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</si>
  <si>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</si>
  <si>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</si>
  <si>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</si>
  <si>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</si>
  <si>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</si>
  <si>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</si>
  <si>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</si>
  <si>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</si>
  <si>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</si>
  <si>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</si>
  <si>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</si>
  <si>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</si>
  <si>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</si>
  <si>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</si>
  <si>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</si>
  <si>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</si>
  <si>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</si>
  <si>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</si>
  <si>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</si>
  <si>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</si>
  <si>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</si>
  <si>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</si>
  <si>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</si>
  <si>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</si>
  <si>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</si>
  <si>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</si>
  <si>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</si>
  <si>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</si>
  <si>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</si>
  <si>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</si>
  <si>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</si>
  <si>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</si>
  <si>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</si>
  <si>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</si>
  <si>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</si>
  <si>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</si>
  <si>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</si>
  <si>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</si>
  <si>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</si>
  <si>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</si>
  <si>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</si>
  <si>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</si>
  <si>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</si>
  <si>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</si>
  <si>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</si>
  <si>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</si>
  <si>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</si>
  <si>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</si>
  <si>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</si>
  <si>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</si>
  <si>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</si>
  <si>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</si>
  <si>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</si>
  <si>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</si>
  <si>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</si>
  <si>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</si>
  <si>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</si>
  <si>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</si>
  <si>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</si>
  <si>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</si>
  <si>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</si>
  <si>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</si>
  <si>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</si>
  <si>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</si>
  <si>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</si>
  <si>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</si>
  <si>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</si>
  <si>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</si>
  <si>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</si>
  <si>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</si>
  <si>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</si>
  <si>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</si>
  <si>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</si>
  <si>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</si>
  <si>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</si>
  <si>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</si>
  <si>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</si>
  <si>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</si>
  <si>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</si>
  <si>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</si>
  <si>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</si>
  <si>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</si>
  <si>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</si>
  <si>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</si>
  <si>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</si>
  <si>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</si>
  <si>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</si>
  <si>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</si>
  <si>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</si>
  <si>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</si>
  <si>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</si>
  <si>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</si>
  <si>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</si>
  <si>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</si>
  <si>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</si>
  <si>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</si>
  <si>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</si>
  <si>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</si>
  <si>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</si>
  <si>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</si>
  <si>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</si>
  <si>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</si>
  <si>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</si>
  <si>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</si>
  <si>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</si>
  <si>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</si>
  <si>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</si>
  <si>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</si>
  <si>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</si>
  <si>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</si>
  <si>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</si>
  <si>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</si>
  <si>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</si>
  <si>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</si>
  <si>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</si>
  <si>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</si>
  <si>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</si>
  <si>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</si>
  <si>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</si>
  <si>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</si>
  <si>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</si>
  <si>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</si>
  <si>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</si>
  <si>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</si>
  <si>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</si>
  <si>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</si>
  <si>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</si>
  <si>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</si>
  <si>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</si>
  <si>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</si>
  <si>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</si>
  <si>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</si>
  <si>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</si>
  <si>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</si>
  <si>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</si>
  <si>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</si>
  <si>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</si>
  <si>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</si>
  <si>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</si>
  <si>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</si>
  <si>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</si>
  <si>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</si>
  <si>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</si>
  <si>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</si>
  <si>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</si>
  <si>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</si>
  <si>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</si>
  <si>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</si>
  <si>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</si>
  <si>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</si>
  <si>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</si>
  <si>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</si>
  <si>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</si>
  <si>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</si>
  <si>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</si>
  <si>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</si>
  <si>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</si>
  <si>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</si>
  <si>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</si>
  <si>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</si>
  <si>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</si>
  <si>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</si>
  <si>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</si>
  <si>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</si>
  <si>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</si>
  <si>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</si>
  <si>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</si>
  <si>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</si>
  <si>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</si>
  <si>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</si>
  <si>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</si>
  <si>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</si>
  <si>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</si>
  <si>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</si>
  <si>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</si>
  <si>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</si>
  <si>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</si>
  <si>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</si>
  <si>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</si>
  <si>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</si>
  <si>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</si>
  <si>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</si>
  <si>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</si>
  <si>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</si>
  <si>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</si>
  <si>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</si>
  <si>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</si>
  <si>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</si>
  <si>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</si>
  <si>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</si>
  <si>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</si>
  <si>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</si>
  <si>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</si>
  <si>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</si>
  <si>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</si>
  <si>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</si>
  <si>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</si>
  <si>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</si>
  <si>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</si>
  <si>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</si>
  <si>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</si>
  <si>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</si>
  <si>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</si>
  <si>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</si>
  <si>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</si>
  <si>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</si>
  <si>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</si>
  <si>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</si>
  <si>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</si>
  <si>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</si>
  <si>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</si>
  <si>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</si>
  <si>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</si>
  <si>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</si>
  <si>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</si>
  <si>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</si>
  <si>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</si>
  <si>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</si>
  <si>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</si>
  <si>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</si>
  <si>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</si>
  <si>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</si>
  <si>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</si>
  <si>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</si>
  <si>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</si>
  <si>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</si>
  <si>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</si>
  <si>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</si>
  <si>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</si>
  <si>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</si>
  <si>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</si>
  <si>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</si>
  <si>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</si>
  <si>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</si>
  <si>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</si>
  <si>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</si>
  <si>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</si>
  <si>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</si>
  <si>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</si>
  <si>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</si>
  <si>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</si>
  <si>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</si>
  <si>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</si>
  <si>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</si>
  <si>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</si>
  <si>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</si>
  <si>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</si>
  <si>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</si>
  <si>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</si>
  <si>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</si>
  <si>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</si>
  <si>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</si>
  <si>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</si>
  <si>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</si>
  <si>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</si>
  <si>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</si>
  <si>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</si>
  <si>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</si>
  <si>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</si>
  <si>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</si>
  <si>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</si>
  <si>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</si>
  <si>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</si>
  <si>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</si>
  <si>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</si>
  <si>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</si>
  <si>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</si>
  <si>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</si>
  <si>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</si>
  <si>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</si>
  <si>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</si>
  <si>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</si>
  <si>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</si>
  <si>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</si>
  <si>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</si>
  <si>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</si>
  <si>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</si>
  <si>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</si>
  <si>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</si>
  <si>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</si>
  <si>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</si>
  <si>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</si>
  <si>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</si>
  <si>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</si>
  <si>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</si>
  <si>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</si>
  <si>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</si>
  <si>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</si>
  <si>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</si>
  <si>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</si>
  <si>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</si>
  <si>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</si>
  <si>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</si>
  <si>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</si>
  <si>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</si>
  <si>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</si>
  <si>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</si>
  <si>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</si>
  <si>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</si>
  <si>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</si>
  <si>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</si>
  <si>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</si>
  <si>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</si>
  <si>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</si>
  <si>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</si>
  <si>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</si>
  <si>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</si>
  <si>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</si>
  <si>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</si>
  <si>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</si>
  <si>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</si>
  <si>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</si>
  <si>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</si>
  <si>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</si>
  <si>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</si>
  <si>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</si>
  <si>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</si>
  <si>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</si>
  <si>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</si>
  <si>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</si>
  <si>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</si>
  <si>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</si>
  <si>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</si>
  <si>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</si>
  <si>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</si>
  <si>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</si>
  <si>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</si>
  <si>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</si>
  <si>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</si>
  <si>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</si>
  <si>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</si>
  <si>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</si>
  <si>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</si>
  <si>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</si>
  <si>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</si>
  <si>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</si>
  <si>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</si>
  <si>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</si>
  <si>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</si>
  <si>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</si>
  <si>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</si>
  <si>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</si>
  <si>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</si>
  <si>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</si>
  <si>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</si>
  <si>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</si>
  <si>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</si>
  <si>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</si>
  <si>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</si>
  <si>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</si>
  <si>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</si>
  <si>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</si>
  <si>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</si>
  <si>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</si>
  <si>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</si>
  <si>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</si>
  <si>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</si>
  <si>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</si>
  <si>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</si>
  <si>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</si>
  <si>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</si>
  <si>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</si>
  <si>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</si>
  <si>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</si>
  <si>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</si>
  <si>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</si>
  <si>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</si>
  <si>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</si>
  <si>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</si>
  <si>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</si>
  <si>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</si>
  <si>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</si>
  <si>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</si>
  <si>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</si>
  <si>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</si>
  <si>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</si>
  <si>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</si>
  <si>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</si>
  <si>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</si>
  <si>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</si>
  <si>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</si>
  <si>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</si>
  <si>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</si>
  <si>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</si>
  <si>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</si>
  <si>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</si>
  <si>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</si>
  <si>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</si>
  <si>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</si>
  <si>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</si>
  <si>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</si>
  <si>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</si>
  <si>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</si>
  <si>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</si>
  <si>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</si>
  <si>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</si>
  <si>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</si>
  <si>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</si>
  <si>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</si>
  <si>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</si>
  <si>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</si>
  <si>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</si>
  <si>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</si>
  <si>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</si>
  <si>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</si>
  <si>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</si>
  <si>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</si>
  <si>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</si>
  <si>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</si>
  <si>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</si>
  <si>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</si>
  <si>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</si>
  <si>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</si>
  <si>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</si>
  <si>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</si>
  <si>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</si>
  <si>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</si>
  <si>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</si>
  <si>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</si>
  <si>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</si>
  <si>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</si>
  <si>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</si>
  <si>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</si>
  <si>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</si>
  <si>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</si>
  <si>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</si>
  <si>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</si>
  <si>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</si>
  <si>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</si>
  <si>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</si>
  <si>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</si>
  <si>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</si>
  <si>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</si>
  <si>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</si>
  <si>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</si>
  <si>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</si>
  <si>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</si>
  <si>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</si>
  <si>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</si>
  <si>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</si>
  <si>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</si>
  <si>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</si>
  <si>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</si>
  <si>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</si>
  <si>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</si>
  <si>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</si>
  <si>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</si>
  <si>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</si>
  <si>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</si>
  <si>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</si>
  <si>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</si>
  <si>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</si>
  <si>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</si>
  <si>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</si>
  <si>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</si>
  <si>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</si>
  <si>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</si>
  <si>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</si>
  <si>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</si>
  <si>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</si>
  <si>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</si>
  <si>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</si>
  <si>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</si>
  <si>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</si>
  <si>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</si>
  <si>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</si>
  <si>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</si>
  <si>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</si>
  <si>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</si>
  <si>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</si>
  <si>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</si>
  <si>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</si>
  <si>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</si>
  <si>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</si>
  <si>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</si>
  <si>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</si>
  <si>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</si>
  <si>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</si>
  <si>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</si>
  <si>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</si>
  <si>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</si>
  <si>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</si>
  <si>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</si>
  <si>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</si>
  <si>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</si>
  <si>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</si>
  <si>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</si>
  <si>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</si>
  <si>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</si>
  <si>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</si>
  <si>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</si>
  <si>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</si>
  <si>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</si>
  <si>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</si>
  <si>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</si>
  <si>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</si>
  <si>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</si>
  <si>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</si>
  <si>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</si>
  <si>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</si>
  <si>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</si>
  <si>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</si>
  <si>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</si>
  <si>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</si>
  <si>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</si>
  <si>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</si>
  <si>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</si>
  <si>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</si>
  <si>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</si>
  <si>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</si>
  <si>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</si>
  <si>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</si>
  <si>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</si>
  <si>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</si>
  <si>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</si>
  <si>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</si>
  <si>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</si>
  <si>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</si>
  <si>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</si>
  <si>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</si>
  <si>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</si>
  <si>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</si>
  <si>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</si>
  <si>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</si>
  <si>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</si>
  <si>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</si>
  <si>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</si>
  <si>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</si>
  <si>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</si>
  <si>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</si>
  <si>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</si>
  <si>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</si>
  <si>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</si>
  <si>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</si>
  <si>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</si>
  <si>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</si>
  <si>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</si>
  <si>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</si>
  <si>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</si>
  <si>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</si>
  <si>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</si>
  <si>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</si>
  <si>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</si>
  <si>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</si>
  <si>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</si>
  <si>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</si>
  <si>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</si>
  <si>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</si>
  <si>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</si>
  <si>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</si>
  <si>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</si>
  <si>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</si>
  <si>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</si>
  <si>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</si>
  <si>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</si>
  <si>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</si>
  <si>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</si>
  <si>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</si>
  <si>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</si>
  <si>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</si>
  <si>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</si>
  <si>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</si>
  <si>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</si>
  <si>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</si>
  <si>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</si>
  <si>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</si>
  <si>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</si>
  <si>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</si>
  <si>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</si>
  <si>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</si>
  <si>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</si>
  <si>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</si>
  <si>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</si>
  <si>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</si>
  <si>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</si>
  <si>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</si>
  <si>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</si>
  <si>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</si>
  <si>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</si>
  <si>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</si>
  <si>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</si>
  <si>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</si>
  <si>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</si>
  <si>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</si>
  <si>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</si>
  <si>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</si>
  <si>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</si>
  <si>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</si>
  <si>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</si>
  <si>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</si>
  <si>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</si>
  <si>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</si>
  <si>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</si>
  <si>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</si>
  <si>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</si>
  <si>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</si>
  <si>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</si>
  <si>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</si>
  <si>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</si>
  <si>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</si>
  <si>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</si>
  <si>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</si>
  <si>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</si>
  <si>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</si>
  <si>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</si>
  <si>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</si>
  <si>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</si>
  <si>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</si>
  <si>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</si>
  <si>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</si>
  <si>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</si>
  <si>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</si>
  <si>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</si>
  <si>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</si>
  <si>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</si>
  <si>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</si>
  <si>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</si>
  <si>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</si>
  <si>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</si>
  <si>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</si>
  <si>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</si>
  <si>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</si>
  <si>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</si>
  <si>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</si>
  <si>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</si>
  <si>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</si>
  <si>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</si>
  <si>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</si>
  <si>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</si>
  <si>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</si>
  <si>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</si>
  <si>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</si>
  <si>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</si>
  <si>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</si>
  <si>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</si>
  <si>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</si>
  <si>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</si>
  <si>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</si>
  <si>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</si>
  <si>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</si>
  <si>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</si>
  <si>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</si>
  <si>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</si>
  <si>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</si>
  <si>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</si>
  <si>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</si>
  <si>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</si>
  <si>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</si>
  <si>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</si>
  <si>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</si>
  <si>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</si>
  <si>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</si>
  <si>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</si>
  <si>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</si>
  <si>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</si>
  <si>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</si>
  <si>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</si>
  <si>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</si>
  <si>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</si>
  <si>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</si>
  <si>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</si>
  <si>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</si>
  <si>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</si>
  <si>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</si>
  <si>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</si>
  <si>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</si>
  <si>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</si>
  <si>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</si>
  <si>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</si>
  <si>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</si>
  <si>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</si>
  <si>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</si>
  <si>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</si>
  <si>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</si>
  <si>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</si>
  <si>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</si>
  <si>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</si>
  <si>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</si>
  <si>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</si>
  <si>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</si>
  <si>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</si>
  <si>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</si>
  <si>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</si>
  <si>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</si>
  <si>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</si>
  <si>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</si>
  <si>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</si>
  <si>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</si>
  <si>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</si>
  <si>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</si>
  <si>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</si>
  <si>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</si>
  <si>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</si>
  <si>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</si>
  <si>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</si>
  <si>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</si>
  <si>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</si>
  <si>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</si>
  <si>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</si>
  <si>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</si>
  <si>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</si>
  <si>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</si>
  <si>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</si>
  <si>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</si>
  <si>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</si>
  <si>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</si>
  <si>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</si>
  <si>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</si>
  <si>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</si>
  <si>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</si>
  <si>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</si>
  <si>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</si>
  <si>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</si>
  <si>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</si>
  <si>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</si>
  <si>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</si>
  <si>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</si>
  <si>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</si>
  <si>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</si>
  <si>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</si>
  <si>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</si>
  <si>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</si>
  <si>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</si>
  <si>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</si>
  <si>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</si>
  <si>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</si>
  <si>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</si>
  <si>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</si>
  <si>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</si>
  <si>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</si>
  <si>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</si>
  <si>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</si>
  <si>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</si>
  <si>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</si>
  <si>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</si>
  <si>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</si>
  <si>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</si>
  <si>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</si>
  <si>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</si>
  <si>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</si>
  <si>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</si>
  <si>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</si>
  <si>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</si>
  <si>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</si>
  <si>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</si>
  <si>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</si>
  <si>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</si>
  <si>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</si>
  <si>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</si>
  <si>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</si>
  <si>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</si>
  <si>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</si>
  <si>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</si>
  <si>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</si>
  <si>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</si>
  <si>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</si>
  <si>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</si>
  <si>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</si>
  <si>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</si>
  <si>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</si>
  <si>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</si>
  <si>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</si>
  <si>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</si>
  <si>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</si>
  <si>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</si>
  <si>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</si>
  <si>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</si>
  <si>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</si>
  <si>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</si>
  <si>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</si>
  <si>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</si>
  <si>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</si>
  <si>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</si>
  <si>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</si>
  <si>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</si>
  <si>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</si>
  <si>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</si>
  <si>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</si>
  <si>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</si>
  <si>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</si>
  <si>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</si>
  <si>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</si>
  <si>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</si>
  <si>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</si>
  <si>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</si>
  <si>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</si>
  <si>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</si>
  <si>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</si>
  <si>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</si>
  <si>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</si>
  <si>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</si>
  <si>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</si>
  <si>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</si>
  <si>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</si>
  <si>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</si>
  <si>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</si>
  <si>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</si>
  <si>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</si>
  <si>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</si>
  <si>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</si>
  <si>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</si>
  <si>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</si>
  <si>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</si>
  <si>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</si>
  <si>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</si>
  <si>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</si>
  <si>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</si>
  <si>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</si>
  <si>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</si>
  <si>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</si>
  <si>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</si>
  <si>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</si>
  <si>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</si>
  <si>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</si>
  <si>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</si>
  <si>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</si>
  <si>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</si>
  <si>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</si>
  <si>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</si>
  <si>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</si>
  <si>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</si>
  <si>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</si>
  <si>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</si>
  <si>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</si>
  <si>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</si>
  <si>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</si>
  <si>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</si>
  <si>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</si>
  <si>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</si>
  <si>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</si>
  <si>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</si>
  <si>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</si>
  <si>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</si>
  <si>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</si>
  <si>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</si>
  <si>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</si>
  <si>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</si>
  <si>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</si>
  <si>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</si>
  <si>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</si>
  <si>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</si>
  <si>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</si>
  <si>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</si>
  <si>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</si>
  <si>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</si>
  <si>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</si>
  <si>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</si>
  <si>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</si>
  <si>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</si>
  <si>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</si>
  <si>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</si>
  <si>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</si>
  <si>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</si>
  <si>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</si>
  <si>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</si>
  <si>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</si>
  <si>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</si>
  <si>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</si>
  <si>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</si>
  <si>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</si>
  <si>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</si>
  <si>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</si>
  <si>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</si>
  <si>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</si>
  <si>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</si>
  <si>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</si>
  <si>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</si>
  <si>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</si>
  <si>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</si>
  <si>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</si>
  <si>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</si>
  <si>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</si>
  <si>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</si>
  <si>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</si>
  <si>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</si>
  <si>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</si>
  <si>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</si>
  <si>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</si>
  <si>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</si>
  <si>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</si>
  <si>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</si>
  <si>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</si>
  <si>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</si>
  <si>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</si>
  <si>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</si>
  <si>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</si>
  <si>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</si>
  <si>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</si>
  <si>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</si>
  <si>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</si>
  <si>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</si>
  <si>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</si>
  <si>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</si>
  <si>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</si>
  <si>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</si>
  <si>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</si>
  <si>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</si>
  <si>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</si>
  <si>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</si>
  <si>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</si>
  <si>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</si>
  <si>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</si>
  <si>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</si>
  <si>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</si>
  <si>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</si>
  <si>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</si>
  <si>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</si>
  <si>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</si>
  <si>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</si>
  <si>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</si>
  <si>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</si>
  <si>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</si>
  <si>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</si>
  <si>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</si>
  <si>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</si>
  <si>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</si>
  <si>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</si>
  <si>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</si>
  <si>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</si>
  <si>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</si>
  <si>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</si>
  <si>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</si>
  <si>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</si>
  <si>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</si>
  <si>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</si>
  <si>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</si>
  <si>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</si>
  <si>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</si>
  <si>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</si>
  <si>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</si>
  <si>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</si>
  <si>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</si>
  <si>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</si>
  <si>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</si>
  <si>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</si>
  <si>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</si>
  <si>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</si>
  <si>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</si>
  <si>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</si>
  <si>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</si>
  <si>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</si>
  <si>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</si>
  <si>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</si>
  <si>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</si>
  <si>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</si>
  <si>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</si>
  <si>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</si>
  <si>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</si>
  <si>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</si>
  <si>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</si>
  <si>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</si>
  <si>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</si>
  <si>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</si>
  <si>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</si>
  <si>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</si>
  <si>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</si>
  <si>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</si>
  <si>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</si>
  <si>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</si>
  <si>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</si>
  <si>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</si>
  <si>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</si>
  <si>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</si>
  <si>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</si>
  <si>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</si>
  <si>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</si>
  <si>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</si>
  <si>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</si>
  <si>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</si>
  <si>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</si>
  <si>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</si>
  <si>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</si>
  <si>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</si>
  <si>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</si>
  <si>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</si>
  <si>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</si>
  <si>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</si>
  <si>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</si>
  <si>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</si>
  <si>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</si>
  <si>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</si>
  <si>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</si>
  <si>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</si>
  <si>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</si>
  <si>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</si>
  <si>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</si>
  <si>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</si>
  <si>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</si>
  <si>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</si>
  <si>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</si>
  <si>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</si>
  <si>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</si>
  <si>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</si>
  <si>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</si>
  <si>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</si>
  <si>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</si>
  <si>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</si>
  <si>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</si>
  <si>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</si>
  <si>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</si>
  <si>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</si>
  <si>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</si>
  <si>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</si>
  <si>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</si>
  <si>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</si>
  <si>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</si>
  <si>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</si>
  <si>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</si>
  <si>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</si>
  <si>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</si>
  <si>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</si>
  <si>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</si>
  <si>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</si>
  <si>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</si>
  <si>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</si>
  <si>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</si>
  <si>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</si>
  <si>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</si>
  <si>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</si>
  <si>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</si>
  <si>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</si>
  <si>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</si>
  <si>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</si>
  <si>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</si>
  <si>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</si>
  <si>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</si>
  <si>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</si>
  <si>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</si>
  <si>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</si>
  <si>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</si>
  <si>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</si>
  <si>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</si>
  <si>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</si>
  <si>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</si>
  <si>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</si>
  <si>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</si>
  <si>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</si>
  <si>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</si>
  <si>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</si>
  <si>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</si>
  <si>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</si>
  <si>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</si>
  <si>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</si>
  <si>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</si>
  <si>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</si>
  <si>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</si>
  <si>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</si>
  <si>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</si>
  <si>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</si>
  <si>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</si>
  <si>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</si>
  <si>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</si>
  <si>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</si>
  <si>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</si>
  <si>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</si>
  <si>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</si>
  <si>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</si>
  <si>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</si>
  <si>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</si>
  <si>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</si>
  <si>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</si>
  <si>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</si>
  <si>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</si>
  <si>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</si>
  <si>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</si>
  <si>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</si>
  <si>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</si>
  <si>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</si>
  <si>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</si>
  <si>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</si>
  <si>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</si>
  <si>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</si>
  <si>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</si>
  <si>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</si>
  <si>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</si>
  <si>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</si>
  <si>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</si>
  <si>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</si>
  <si>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</si>
  <si>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</si>
  <si>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</si>
  <si>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</si>
  <si>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</si>
  <si>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</si>
  <si>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</si>
  <si>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</si>
  <si>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</si>
  <si>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</si>
  <si>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</si>
  <si>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</si>
  <si>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</si>
  <si>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</si>
  <si>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</si>
  <si>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</si>
  <si>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</si>
  <si>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</si>
  <si>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</si>
  <si>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</si>
  <si>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</si>
  <si>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</si>
  <si>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</si>
  <si>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</si>
  <si>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</si>
  <si>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</si>
  <si>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</si>
  <si>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</si>
  <si>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</si>
  <si>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</si>
  <si>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</si>
  <si>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</si>
  <si>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</si>
  <si>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</si>
  <si>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</si>
  <si>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</si>
  <si>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</si>
  <si>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</si>
  <si>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</si>
  <si>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</si>
  <si>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</si>
  <si>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</si>
  <si>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</si>
  <si>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</si>
  <si>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</si>
  <si>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</si>
  <si>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</si>
  <si>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</si>
  <si>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</si>
  <si>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</si>
  <si>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</si>
  <si>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</si>
  <si>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</si>
  <si>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</si>
  <si>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</si>
  <si>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</si>
  <si>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</si>
  <si>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</si>
  <si>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</si>
  <si>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</si>
  <si>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</si>
  <si>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</si>
  <si>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</si>
  <si>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</si>
  <si>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</si>
  <si>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</si>
  <si>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</si>
  <si>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</si>
  <si>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</si>
  <si>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</si>
  <si>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</si>
  <si>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</si>
  <si>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</si>
  <si>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</si>
  <si>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</si>
  <si>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</si>
  <si>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</si>
  <si>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</si>
  <si>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</si>
  <si>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</si>
  <si>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</si>
  <si>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</si>
  <si>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</si>
  <si>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</si>
  <si>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</si>
  <si>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</si>
  <si>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</si>
  <si>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</si>
  <si>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</si>
  <si>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</si>
  <si>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</si>
  <si>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</si>
  <si>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</si>
  <si>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</si>
  <si>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</si>
  <si>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</si>
  <si>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</si>
  <si>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</si>
  <si>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</si>
  <si>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</si>
  <si>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</si>
  <si>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</si>
  <si>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</si>
  <si>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</si>
  <si>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</si>
  <si>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</si>
  <si>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</si>
  <si>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</si>
  <si>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</si>
  <si>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</si>
  <si>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</si>
  <si>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</si>
  <si>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</si>
  <si>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</si>
  <si>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</si>
  <si>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</si>
  <si>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</si>
  <si>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</si>
  <si>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</si>
  <si>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</si>
  <si>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</si>
  <si>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</si>
  <si>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</si>
  <si>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</si>
  <si>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</si>
  <si>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</si>
  <si>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</si>
  <si>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</si>
  <si>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</si>
  <si>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</si>
  <si>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</si>
  <si>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</si>
  <si>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</si>
  <si>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</si>
  <si>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</si>
  <si>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</si>
  <si>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</si>
  <si>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</si>
  <si>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</si>
  <si>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</si>
  <si>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</si>
  <si>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</si>
  <si>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</si>
  <si>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</si>
  <si>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</si>
  <si>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</si>
  <si>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</si>
  <si>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</si>
  <si>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</si>
  <si>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</si>
  <si>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</si>
  <si>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</si>
  <si>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</si>
  <si>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</si>
  <si>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</si>
  <si>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</si>
  <si>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</si>
  <si>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</si>
  <si>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</si>
  <si>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</si>
  <si>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</si>
  <si>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</si>
  <si>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</si>
  <si>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</si>
  <si>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</si>
  <si>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</si>
  <si>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</si>
  <si>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</si>
  <si>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</si>
  <si>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</si>
  <si>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</si>
  <si>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</si>
  <si>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</si>
  <si>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</si>
  <si>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</si>
  <si>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</si>
  <si>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</si>
  <si>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</si>
  <si>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</si>
  <si>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</si>
  <si>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</si>
  <si>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</si>
  <si>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</si>
  <si>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</si>
  <si>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</si>
  <si>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</si>
  <si>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</si>
  <si>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</si>
  <si>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</si>
  <si>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</si>
  <si>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</si>
  <si>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</si>
  <si>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</si>
  <si>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</si>
  <si>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</si>
  <si>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</si>
  <si>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</si>
  <si>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</si>
  <si>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</si>
  <si>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</si>
  <si>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</si>
  <si>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</si>
  <si>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</si>
  <si>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</si>
  <si>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</si>
  <si>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</si>
  <si>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</si>
  <si>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</si>
  <si>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</si>
  <si>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</si>
  <si>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</si>
  <si>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</si>
  <si>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</si>
  <si>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</si>
  <si>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</si>
  <si>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</si>
  <si>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</si>
  <si>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</si>
  <si>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</si>
  <si>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</si>
  <si>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</si>
  <si>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</si>
  <si>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</si>
  <si>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</si>
  <si>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</si>
  <si>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</si>
  <si>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</si>
  <si>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</si>
  <si>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</si>
  <si>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</si>
  <si>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</si>
  <si>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</si>
  <si>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</si>
  <si>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</si>
  <si>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</si>
  <si>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</si>
  <si>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</si>
  <si>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</si>
  <si>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</si>
  <si>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</si>
  <si>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</si>
  <si>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</si>
  <si>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</si>
  <si>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</si>
  <si>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</si>
  <si>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</si>
  <si>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</si>
  <si>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</si>
  <si>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</si>
  <si>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</si>
  <si>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</si>
  <si>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</si>
  <si>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</si>
  <si>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</si>
  <si>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</si>
  <si>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</si>
  <si>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</si>
  <si>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</si>
  <si>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</si>
  <si>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</si>
  <si>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</si>
  <si>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</si>
  <si>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</si>
  <si>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</si>
  <si>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</si>
  <si>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</si>
  <si>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</si>
  <si>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</si>
  <si>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</si>
  <si>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</si>
  <si>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</si>
  <si>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</si>
  <si>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</si>
  <si>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</si>
  <si>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</si>
  <si>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</si>
  <si>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</si>
  <si>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</si>
  <si>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</si>
  <si>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</si>
  <si>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</si>
  <si>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</si>
  <si>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</si>
  <si>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</si>
  <si>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</si>
  <si>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</si>
  <si>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</si>
  <si>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</si>
  <si>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</si>
  <si>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</si>
  <si>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</si>
  <si>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</si>
  <si>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</si>
  <si>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</si>
  <si>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</si>
  <si>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</si>
  <si>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</si>
  <si>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</si>
  <si>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</si>
  <si>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</si>
  <si>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</si>
  <si>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</si>
  <si>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</si>
  <si>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</si>
  <si>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</si>
  <si>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</si>
  <si>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</si>
  <si>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</si>
  <si>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</si>
  <si>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</si>
  <si>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</si>
  <si>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</si>
  <si>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</si>
  <si>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</si>
  <si>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</si>
  <si>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</si>
  <si>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</si>
  <si>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</si>
  <si>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</si>
  <si>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</si>
  <si>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</si>
  <si>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</si>
  <si>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</si>
  <si>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</si>
  <si>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</si>
  <si>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</si>
  <si>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</si>
  <si>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</si>
  <si>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</si>
  <si>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</si>
  <si>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</si>
  <si>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</si>
  <si>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</si>
  <si>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</si>
  <si>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</si>
  <si>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</si>
  <si>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</si>
  <si>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</si>
  <si>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</si>
  <si>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</si>
  <si>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</si>
  <si>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</si>
  <si>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</si>
  <si>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</si>
  <si>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</si>
  <si>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</si>
  <si>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</si>
  <si>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</si>
  <si>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</si>
  <si>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</si>
  <si>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</si>
  <si>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</si>
  <si>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</si>
  <si>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</si>
  <si>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</si>
  <si>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</si>
  <si>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</si>
  <si>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</si>
  <si>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</si>
  <si>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</si>
  <si>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</si>
  <si>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</si>
  <si>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</si>
  <si>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</si>
  <si>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</si>
  <si>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</si>
  <si>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</si>
  <si>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</si>
  <si>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</si>
  <si>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</si>
  <si>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</si>
  <si>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</si>
  <si>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</si>
  <si>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</si>
  <si>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</si>
  <si>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</si>
  <si>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</si>
  <si>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</si>
  <si>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</si>
  <si>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</si>
  <si>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</si>
  <si>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</si>
  <si>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</si>
  <si>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</si>
  <si>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</si>
  <si>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</si>
  <si>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</si>
  <si>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</si>
  <si>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</si>
  <si>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</si>
  <si>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</si>
  <si>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</si>
  <si>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</si>
  <si>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</si>
  <si>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</si>
  <si>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</si>
  <si>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</si>
  <si>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</si>
  <si>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</si>
  <si>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</si>
  <si>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</si>
  <si>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</si>
  <si>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</si>
  <si>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</si>
  <si>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</si>
  <si>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</si>
  <si>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</si>
  <si>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</si>
  <si>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</si>
  <si>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</si>
  <si>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</si>
  <si>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</si>
  <si>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</si>
  <si>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</si>
  <si>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</si>
  <si>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</si>
  <si>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</si>
  <si>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</si>
  <si>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</si>
  <si>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</si>
  <si>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</si>
  <si>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</si>
  <si>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</si>
  <si>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</si>
  <si>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</si>
  <si>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</si>
  <si>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</si>
  <si>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</si>
  <si>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</si>
  <si>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</si>
  <si>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</si>
  <si>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</si>
  <si>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</si>
  <si>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</si>
  <si>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</si>
  <si>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</si>
  <si>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</si>
  <si>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</si>
  <si>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</si>
  <si>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</si>
  <si>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</si>
  <si>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</si>
  <si>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</si>
  <si>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</si>
  <si>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</si>
  <si>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</si>
  <si>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</si>
  <si>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</si>
  <si>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</si>
  <si>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</si>
  <si>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</si>
  <si>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</si>
  <si>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</si>
  <si>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</si>
  <si>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</si>
  <si>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</si>
  <si>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</si>
  <si>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</si>
  <si>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</si>
  <si>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</si>
  <si>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</si>
  <si>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</si>
  <si>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</si>
  <si>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</si>
  <si>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</si>
  <si>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</si>
  <si>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</si>
  <si>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</si>
  <si>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</si>
  <si>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</si>
  <si>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</si>
  <si>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</si>
  <si>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</si>
  <si>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</si>
  <si>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</si>
  <si>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</si>
  <si>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</si>
  <si>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</si>
  <si>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</si>
  <si>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</si>
  <si>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</si>
  <si>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</si>
  <si>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</si>
  <si>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</si>
  <si>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</si>
  <si>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</si>
  <si>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</si>
  <si>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</si>
  <si>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</si>
  <si>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</si>
  <si>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</si>
  <si>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</si>
  <si>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</si>
  <si>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</si>
  <si>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</si>
  <si>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</si>
  <si>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</si>
  <si>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</si>
  <si>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</si>
  <si>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</si>
  <si>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</si>
  <si>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</si>
  <si>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</si>
  <si>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</si>
  <si>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</si>
  <si>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</si>
  <si>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</si>
  <si>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</si>
  <si>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</si>
  <si>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</si>
  <si>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</si>
  <si>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</si>
  <si>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</si>
  <si>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</si>
  <si>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</si>
  <si>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</si>
  <si>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</si>
  <si>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</si>
  <si>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</si>
  <si>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</si>
  <si>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</si>
  <si>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</si>
  <si>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</si>
  <si>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</si>
  <si>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</si>
  <si>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</si>
  <si>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</si>
  <si>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</si>
  <si>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</si>
  <si>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</si>
  <si>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</si>
  <si>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</si>
  <si>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</si>
  <si>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</si>
  <si>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</si>
  <si>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</si>
  <si>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</si>
  <si>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</si>
  <si>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</si>
  <si>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</si>
  <si>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</si>
  <si>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</si>
  <si>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</si>
  <si>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</si>
  <si>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</si>
  <si>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</si>
  <si>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</si>
  <si>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</si>
  <si>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</si>
  <si>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</si>
  <si>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</si>
  <si>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</si>
  <si>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</si>
  <si>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</si>
  <si>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</si>
  <si>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</si>
  <si>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</si>
  <si>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</si>
  <si>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</si>
  <si>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</si>
  <si>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</si>
  <si>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</si>
  <si>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</si>
  <si>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</si>
  <si>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</si>
  <si>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</si>
  <si>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</si>
  <si>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</si>
  <si>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</si>
  <si>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</si>
  <si>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</si>
  <si>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</si>
  <si>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</si>
  <si>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</si>
  <si>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</si>
  <si>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</si>
  <si>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</si>
  <si>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</si>
  <si>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</si>
  <si>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</si>
  <si>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</si>
  <si>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</si>
  <si>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</si>
  <si>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</si>
  <si>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</si>
  <si>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</si>
  <si>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</si>
  <si>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</si>
  <si>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</si>
  <si>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</si>
  <si>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</si>
  <si>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</si>
  <si>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</si>
  <si>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</si>
  <si>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</si>
  <si>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</si>
  <si>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</si>
  <si>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</si>
  <si>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</si>
  <si>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</si>
  <si>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</si>
  <si>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</si>
  <si>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</si>
  <si>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</si>
  <si>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</si>
  <si>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</si>
  <si>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</si>
  <si>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</si>
  <si>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</si>
  <si>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</si>
  <si>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</si>
  <si>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</si>
  <si>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</si>
  <si>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</si>
  <si>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</si>
  <si>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</si>
  <si>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</si>
  <si>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</si>
  <si>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</si>
  <si>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</si>
  <si>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</si>
  <si>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</si>
  <si>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</si>
  <si>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</si>
  <si>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</si>
  <si>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</si>
  <si>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</si>
  <si>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</si>
  <si>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</si>
  <si>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</si>
  <si>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</si>
  <si>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</si>
  <si>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</si>
  <si>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</si>
  <si>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</si>
  <si>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</si>
  <si>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</si>
  <si>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</si>
  <si>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</si>
  <si>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</si>
  <si>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</si>
  <si>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</si>
  <si>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</si>
  <si>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</si>
  <si>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</si>
  <si>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</si>
  <si>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</si>
  <si>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</si>
  <si>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</si>
  <si>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</si>
  <si>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</si>
  <si>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</si>
  <si>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</si>
  <si>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</si>
  <si>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</si>
  <si>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</si>
  <si>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</si>
  <si>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</si>
  <si>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</si>
  <si>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</si>
  <si>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</si>
  <si>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</si>
  <si>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</si>
  <si>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</si>
  <si>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</si>
  <si>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</si>
  <si>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</si>
  <si>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</si>
  <si>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</si>
  <si>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</si>
  <si>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</si>
  <si>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</si>
  <si>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</si>
  <si>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</si>
  <si>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</si>
  <si>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</si>
  <si>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</si>
  <si>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</si>
  <si>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</si>
  <si>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</si>
  <si>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</si>
  <si>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</si>
  <si>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</si>
  <si>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</si>
  <si>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</si>
  <si>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</si>
  <si>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</si>
  <si>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</si>
  <si>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</si>
  <si>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</si>
  <si>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</si>
  <si>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</si>
  <si>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</si>
  <si>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</si>
  <si>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</si>
  <si>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</si>
  <si>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</si>
  <si>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</si>
  <si>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</si>
  <si>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</si>
  <si>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</si>
  <si>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</si>
  <si>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</si>
  <si>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</si>
  <si>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</si>
  <si>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</si>
  <si>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</si>
  <si>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</si>
  <si>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</si>
  <si>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</si>
  <si>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</si>
  <si>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</si>
  <si>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</si>
  <si>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</si>
  <si>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</si>
  <si>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</si>
  <si>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</si>
  <si>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</si>
  <si>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</si>
  <si>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</si>
  <si>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</si>
  <si>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</si>
  <si>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</si>
  <si>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</si>
  <si>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</si>
  <si>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</si>
  <si>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</si>
  <si>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</si>
  <si>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</si>
  <si>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</si>
  <si>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</si>
  <si>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</si>
  <si>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</si>
  <si>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</si>
  <si>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</si>
  <si>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</si>
  <si>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</si>
  <si>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</si>
  <si>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</si>
  <si>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</si>
  <si>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</si>
  <si>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</si>
  <si>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</si>
  <si>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</si>
  <si>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</si>
  <si>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</si>
  <si>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</si>
  <si>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</si>
  <si>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</si>
  <si>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</si>
  <si>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</si>
  <si>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</si>
  <si>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</si>
  <si>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</si>
  <si>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</si>
  <si>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</si>
  <si>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</si>
  <si>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</si>
  <si>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</si>
  <si>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</si>
  <si>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</si>
  <si>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</si>
  <si>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</si>
  <si>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</si>
  <si>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</si>
  <si>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</si>
  <si>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</si>
  <si>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</si>
  <si>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</si>
  <si>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</si>
  <si>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</si>
  <si>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</si>
  <si>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</si>
  <si>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</si>
  <si>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</si>
  <si>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</si>
  <si>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</si>
  <si>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</si>
  <si>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</si>
  <si>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</si>
  <si>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</si>
  <si>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</si>
  <si>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</si>
  <si>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</si>
  <si>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</si>
  <si>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</si>
  <si>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</si>
  <si>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</si>
  <si>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</si>
  <si>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</si>
  <si>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</si>
  <si>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</si>
  <si>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</si>
  <si>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</si>
  <si>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</si>
  <si>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</si>
  <si>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</si>
  <si>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</si>
  <si>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</si>
  <si>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</si>
  <si>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</si>
  <si>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</si>
  <si>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</si>
  <si>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</si>
  <si>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</si>
  <si>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</si>
  <si>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</si>
  <si>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</si>
  <si>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</si>
  <si>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</si>
  <si>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</si>
  <si>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</si>
  <si>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</si>
  <si>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</si>
  <si>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</si>
  <si>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</si>
  <si>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</si>
  <si>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</si>
  <si>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</si>
  <si>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</si>
  <si>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</si>
  <si>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</si>
  <si>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</si>
  <si>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</si>
  <si>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</si>
  <si>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</si>
  <si>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</si>
  <si>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</si>
  <si>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</si>
  <si>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</si>
  <si>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</si>
  <si>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</si>
  <si>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</si>
  <si>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</si>
  <si>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</si>
  <si>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</si>
  <si>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</si>
  <si>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</si>
  <si>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</si>
  <si>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</si>
  <si>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</si>
  <si>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</si>
  <si>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</si>
  <si>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</si>
  <si>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</si>
  <si>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</si>
  <si>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</si>
  <si>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</si>
  <si>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</si>
  <si>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</si>
  <si>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</si>
  <si>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</si>
  <si>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</si>
  <si>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</si>
  <si>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</si>
  <si>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</si>
  <si>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</si>
  <si>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</si>
  <si>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</si>
  <si>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</si>
  <si>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</si>
  <si>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</si>
  <si>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</si>
  <si>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</si>
  <si>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</si>
  <si>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</si>
  <si>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</si>
  <si>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</si>
  <si>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</si>
  <si>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</si>
  <si>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</si>
  <si>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</si>
  <si>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</si>
  <si>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</si>
  <si>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</si>
  <si>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</si>
  <si>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</si>
  <si>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</si>
  <si>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</si>
  <si>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</si>
  <si>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</si>
  <si>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</si>
  <si>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</si>
  <si>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</si>
  <si>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</si>
  <si>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</si>
  <si>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</si>
  <si>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</si>
  <si>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</si>
  <si>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</si>
  <si>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</si>
  <si>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</si>
  <si>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</si>
  <si>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</si>
  <si>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</si>
  <si>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</si>
  <si>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</si>
  <si>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</si>
  <si>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</si>
  <si>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</si>
  <si>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</si>
  <si>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</si>
  <si>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</si>
  <si>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</si>
  <si>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</si>
  <si>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</si>
  <si>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</si>
  <si>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</si>
  <si>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</si>
  <si>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</si>
  <si>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</si>
  <si>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</si>
  <si>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</si>
  <si>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</si>
  <si>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</si>
  <si>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</si>
  <si>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</si>
  <si>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</si>
  <si>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</si>
  <si>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</si>
  <si>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</si>
  <si>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</si>
  <si>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</si>
  <si>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</si>
  <si>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</si>
  <si>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</si>
  <si>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</si>
  <si>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</si>
  <si>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</si>
  <si>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</si>
  <si>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</si>
  <si>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</si>
  <si>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</si>
  <si>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</si>
  <si>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</si>
  <si>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</si>
  <si>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</si>
  <si>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</si>
  <si>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</si>
  <si>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</si>
  <si>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</si>
  <si>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</si>
  <si>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</si>
  <si>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</si>
  <si>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</si>
  <si>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</si>
  <si>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</si>
  <si>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</si>
  <si>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</si>
  <si>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</si>
  <si>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</si>
  <si>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</si>
  <si>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</si>
  <si>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</si>
  <si>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</si>
  <si>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</si>
  <si>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</si>
  <si>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</si>
  <si>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</si>
  <si>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</si>
  <si>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</si>
  <si>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</si>
  <si>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</si>
  <si>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</si>
  <si>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</si>
  <si>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</si>
  <si>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</si>
  <si>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</si>
  <si>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</si>
  <si>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</si>
  <si>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</si>
  <si>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</si>
  <si>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</si>
  <si>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</si>
  <si>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</si>
  <si>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</si>
  <si>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</si>
  <si>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</si>
  <si>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</si>
  <si>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</si>
  <si>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</si>
  <si>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</si>
  <si>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</si>
  <si>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</si>
  <si>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</si>
  <si>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</si>
  <si>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</si>
  <si>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</si>
  <si>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</si>
  <si>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</si>
  <si>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</si>
  <si>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</si>
  <si>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</si>
  <si>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</si>
  <si>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</si>
  <si>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</si>
  <si>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</si>
  <si>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</si>
  <si>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</si>
  <si>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</si>
  <si>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</si>
  <si>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</si>
  <si>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</si>
  <si>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</si>
  <si>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</si>
  <si>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</si>
  <si>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</si>
  <si>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</si>
  <si>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</si>
  <si>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</si>
  <si>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</si>
  <si>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</si>
  <si>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</si>
  <si>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</si>
  <si>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</si>
  <si>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</si>
  <si>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</si>
  <si>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</si>
  <si>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</si>
  <si>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</si>
  <si>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</si>
  <si>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</si>
  <si>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</si>
  <si>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</si>
  <si>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</si>
  <si>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</si>
  <si>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</si>
  <si>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</si>
  <si>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</si>
  <si>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</si>
  <si>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</si>
  <si>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</si>
  <si>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</si>
  <si>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</si>
  <si>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</si>
  <si>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</si>
  <si>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</si>
  <si>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</si>
  <si>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</si>
  <si>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</si>
  <si>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</si>
  <si>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</si>
  <si>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</si>
  <si>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</si>
  <si>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</si>
  <si>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</si>
  <si>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</si>
  <si>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</si>
  <si>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</si>
  <si>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</si>
  <si>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</si>
  <si>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</si>
  <si>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</si>
  <si>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</si>
  <si>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</si>
  <si>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</si>
  <si>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</si>
  <si>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</si>
  <si>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</si>
  <si>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</si>
  <si>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</si>
  <si>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</si>
  <si>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</si>
  <si>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</si>
  <si>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</si>
  <si>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</si>
  <si>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</si>
  <si>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</si>
  <si>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</si>
  <si>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</si>
  <si>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</si>
  <si>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</si>
  <si>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</si>
  <si>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</si>
  <si>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</si>
  <si>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</si>
  <si>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</si>
  <si>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</si>
  <si>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</si>
  <si>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</si>
  <si>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</si>
  <si>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</si>
  <si>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</si>
  <si>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</si>
  <si>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</si>
  <si>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</si>
  <si>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</si>
  <si>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</si>
  <si>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</si>
  <si>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</si>
  <si>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</si>
  <si>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</si>
  <si>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</si>
  <si>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</si>
  <si>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</si>
  <si>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</si>
  <si>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</si>
  <si>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</si>
  <si>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</si>
  <si>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</si>
  <si>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</si>
  <si>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</si>
  <si>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</si>
  <si>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</si>
  <si>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</si>
  <si>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</si>
  <si>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</si>
  <si>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</si>
  <si>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</si>
  <si>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</si>
  <si>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</si>
  <si>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</si>
  <si>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</si>
  <si>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</si>
  <si>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</si>
  <si>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</si>
  <si>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</si>
  <si>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</si>
  <si>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</si>
  <si>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</si>
  <si>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</si>
  <si>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</si>
  <si>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</si>
  <si>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</si>
  <si>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</si>
  <si>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</si>
  <si>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</si>
  <si>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</si>
  <si>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</si>
  <si>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</si>
  <si>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</si>
  <si>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</si>
  <si>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</si>
  <si>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</si>
  <si>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</si>
  <si>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</si>
  <si>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</si>
  <si>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</si>
  <si>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</si>
  <si>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</si>
  <si>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</si>
  <si>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</si>
  <si>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</si>
  <si>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</si>
  <si>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</si>
  <si>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</si>
  <si>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</si>
  <si>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</si>
  <si>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</si>
  <si>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</si>
  <si>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</si>
  <si>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</si>
  <si>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</si>
  <si>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</si>
  <si>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</si>
  <si>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</si>
  <si>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</si>
  <si>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</si>
  <si>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</si>
  <si>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</si>
  <si>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</si>
  <si>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</si>
  <si>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</si>
  <si>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</si>
  <si>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</si>
  <si>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</si>
  <si>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</si>
  <si>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</si>
  <si>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</si>
  <si>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</si>
  <si>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</si>
  <si>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</si>
  <si>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</si>
  <si>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</si>
  <si>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</si>
  <si>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</si>
  <si>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</si>
  <si>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</si>
  <si>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</si>
  <si>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</si>
  <si>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</si>
  <si>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</si>
  <si>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</si>
  <si>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</si>
  <si>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</si>
  <si>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</si>
  <si>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</si>
  <si>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</si>
  <si>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</si>
  <si>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</si>
  <si>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</si>
  <si>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</si>
  <si>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</si>
  <si>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</si>
  <si>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</si>
  <si>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</si>
  <si>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</si>
  <si>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</si>
  <si>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</si>
  <si>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</si>
  <si>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</si>
  <si>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</si>
  <si>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</si>
  <si>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</si>
  <si>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</si>
  <si>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</si>
  <si>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</si>
  <si>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</si>
  <si>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</si>
  <si>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</si>
  <si>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</si>
  <si>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</si>
  <si>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</si>
  <si>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</si>
  <si>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</si>
  <si>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</si>
  <si>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</si>
  <si>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</si>
  <si>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</si>
  <si>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</si>
  <si>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</si>
  <si>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</si>
  <si>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</si>
  <si>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</si>
  <si>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</si>
  <si>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</si>
  <si>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</si>
  <si>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</si>
  <si>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</si>
  <si>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</si>
  <si>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</si>
  <si>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</si>
  <si>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</si>
  <si>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</si>
  <si>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</si>
  <si>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</si>
  <si>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</si>
  <si>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</si>
  <si>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</si>
  <si>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</si>
  <si>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</si>
  <si>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</si>
  <si>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</si>
  <si>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</si>
  <si>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</si>
  <si>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</si>
  <si>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</si>
  <si>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</si>
  <si>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</si>
  <si>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</si>
  <si>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</si>
  <si>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</si>
  <si>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</si>
  <si>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</si>
  <si>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</si>
  <si>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</si>
  <si>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</si>
  <si>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</si>
  <si>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</si>
  <si>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</si>
  <si>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</si>
  <si>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</si>
  <si>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</si>
  <si>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</si>
  <si>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</si>
  <si>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</si>
  <si>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</si>
  <si>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</si>
  <si>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</si>
  <si>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</si>
  <si>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</si>
  <si>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</si>
  <si>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</si>
  <si>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</si>
  <si>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</si>
  <si>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</si>
  <si>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</si>
  <si>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</si>
  <si>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</si>
  <si>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</si>
  <si>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</si>
  <si>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</si>
  <si>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</si>
  <si>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</si>
  <si>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</si>
  <si>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</si>
  <si>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</si>
  <si>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</si>
  <si>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</si>
  <si>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</si>
  <si>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</si>
  <si>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</si>
  <si>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</si>
  <si>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</si>
  <si>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</si>
  <si>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</si>
  <si>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</si>
  <si>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</si>
  <si>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</si>
  <si>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</si>
  <si>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</si>
  <si>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</si>
  <si>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</si>
  <si>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</si>
  <si>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</si>
  <si>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</si>
  <si>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</si>
  <si>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</si>
  <si>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</si>
  <si>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</si>
  <si>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</si>
  <si>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</si>
  <si>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</si>
  <si>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</si>
  <si>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</si>
  <si>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</si>
  <si>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</si>
  <si>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</si>
  <si>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</si>
  <si>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</si>
  <si>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</si>
  <si>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</si>
  <si>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</si>
  <si>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</si>
  <si>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</si>
  <si>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</si>
  <si>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</si>
  <si>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</si>
  <si>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</si>
  <si>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</si>
  <si>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</si>
  <si>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</si>
  <si>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</si>
  <si>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</si>
  <si>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</si>
  <si>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</si>
  <si>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</si>
  <si>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</si>
  <si>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</si>
  <si>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</si>
  <si>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</si>
  <si>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</si>
  <si>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</si>
  <si>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</si>
  <si>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</si>
  <si>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</si>
  <si>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</si>
  <si>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</si>
  <si>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</si>
  <si>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</si>
  <si>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</si>
  <si>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</si>
  <si>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</si>
  <si>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</si>
  <si>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</si>
  <si>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</si>
  <si>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</si>
  <si>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</si>
  <si>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</si>
  <si>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</si>
  <si>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</si>
  <si>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</si>
  <si>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</si>
  <si>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</si>
  <si>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</si>
  <si>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</si>
  <si>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</si>
  <si>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</si>
  <si>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</si>
  <si>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</si>
  <si>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</si>
  <si>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</si>
  <si>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</si>
  <si>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</si>
  <si>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</si>
  <si>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</si>
  <si>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</si>
  <si>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</si>
  <si>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</si>
  <si>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</si>
  <si>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</si>
  <si>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</si>
  <si>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</si>
  <si>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</si>
  <si>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</si>
  <si>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</si>
  <si>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</si>
  <si>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</si>
  <si>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</si>
  <si>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</si>
  <si>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</si>
  <si>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</si>
  <si>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</si>
  <si>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</si>
  <si>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</si>
  <si>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</si>
  <si>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</si>
  <si>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</si>
  <si>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</si>
  <si>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</si>
  <si>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</si>
  <si>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</si>
  <si>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</si>
  <si>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</si>
  <si>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</si>
  <si>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</si>
  <si>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</si>
  <si>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</si>
  <si>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</si>
  <si>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</si>
  <si>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</si>
  <si>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</si>
  <si>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</si>
  <si>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</si>
  <si>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</si>
  <si>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</si>
  <si>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</si>
  <si>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</si>
  <si>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</si>
  <si>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</si>
  <si>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</si>
  <si>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</si>
  <si>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</si>
  <si>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</si>
  <si>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</si>
  <si>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</si>
  <si>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</si>
  <si>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</si>
  <si>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</si>
  <si>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</si>
  <si>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</si>
  <si>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</si>
  <si>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</si>
  <si>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</si>
  <si>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</si>
  <si>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</si>
  <si>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</si>
  <si>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</si>
  <si>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</si>
  <si>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</si>
  <si>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</si>
  <si>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</si>
  <si>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</si>
  <si>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</si>
  <si>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</si>
  <si>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</si>
  <si>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</si>
  <si>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</si>
  <si>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</si>
  <si>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</si>
  <si>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</si>
  <si>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</si>
  <si>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</si>
  <si>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</si>
  <si>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</si>
  <si>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</si>
  <si>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</si>
  <si>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</si>
  <si>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</si>
  <si>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</si>
  <si>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</si>
  <si>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</si>
  <si>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</si>
  <si>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</si>
  <si>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</si>
  <si>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</si>
  <si>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</si>
  <si>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</si>
  <si>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</si>
  <si>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</si>
  <si>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</si>
  <si>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</si>
  <si>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</si>
  <si>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</si>
  <si>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</si>
  <si>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</si>
  <si>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</si>
  <si>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</si>
  <si>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</si>
  <si>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</si>
  <si>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</si>
  <si>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</si>
  <si>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</si>
  <si>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</si>
  <si>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</si>
  <si>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</si>
  <si>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</si>
  <si>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</si>
  <si>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</si>
  <si>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</si>
  <si>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</si>
  <si>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</si>
  <si>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</si>
  <si>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</si>
  <si>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</si>
  <si>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</si>
  <si>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</si>
  <si>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</si>
  <si>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</si>
  <si>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</si>
  <si>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</si>
  <si>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</si>
  <si>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</si>
  <si>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</si>
  <si>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</si>
  <si>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</si>
  <si>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</si>
  <si>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</si>
  <si>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</si>
  <si>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</si>
  <si>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</si>
  <si>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</si>
  <si>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</si>
  <si>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</si>
  <si>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</si>
  <si>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</si>
  <si>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</si>
  <si>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</si>
  <si>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</si>
  <si>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</si>
  <si>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</si>
  <si>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</si>
  <si>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</si>
  <si>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</si>
  <si>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</si>
  <si>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</si>
  <si>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</si>
  <si>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</si>
  <si>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</si>
  <si>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</si>
  <si>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</si>
  <si>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</si>
  <si>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</si>
  <si>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</si>
  <si>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</si>
  <si>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</si>
  <si>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</si>
  <si>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</si>
  <si>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</si>
  <si>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</si>
  <si>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</si>
  <si>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</si>
  <si>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</si>
  <si>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</si>
  <si>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</si>
  <si>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</si>
  <si>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</si>
  <si>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</si>
  <si>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</si>
  <si>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</si>
  <si>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</si>
  <si>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</si>
  <si>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</si>
  <si>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</si>
  <si>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</si>
  <si>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</si>
  <si>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</si>
  <si>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</si>
  <si>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</si>
  <si>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</si>
  <si>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</si>
  <si>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</si>
  <si>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</si>
  <si>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</si>
  <si>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</si>
  <si>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</si>
  <si>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</si>
  <si>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</si>
  <si>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</si>
  <si>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</si>
  <si>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</si>
  <si>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</si>
  <si>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</si>
  <si>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</si>
  <si>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</si>
  <si>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</si>
  <si>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</si>
  <si>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</si>
  <si>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</si>
  <si>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</si>
  <si>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</si>
  <si>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</si>
  <si>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</si>
  <si>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</si>
  <si>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</si>
  <si>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</si>
  <si>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</si>
  <si>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</si>
  <si>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</si>
  <si>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</si>
  <si>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</si>
  <si>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</si>
  <si>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</si>
  <si>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</si>
  <si>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</si>
  <si>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</si>
  <si>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</si>
  <si>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</si>
  <si>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</si>
  <si>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</si>
  <si>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</si>
  <si>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</si>
  <si>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</si>
  <si>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</si>
  <si>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</si>
  <si>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</si>
  <si>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</si>
  <si>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</si>
  <si>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</si>
  <si>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</si>
  <si>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</si>
  <si>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</si>
  <si>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</si>
  <si>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</si>
  <si>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</si>
  <si>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</si>
  <si>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</si>
  <si>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</si>
  <si>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</si>
  <si>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</si>
  <si>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</si>
  <si>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</si>
  <si>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</si>
  <si>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</si>
  <si>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</si>
  <si>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</si>
  <si>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</si>
  <si>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</si>
  <si>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</si>
  <si>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</si>
  <si>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</si>
  <si>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</si>
  <si>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</si>
  <si>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</si>
  <si>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</si>
  <si>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</si>
  <si>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</si>
  <si>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</si>
  <si>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</si>
  <si>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</si>
  <si>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</si>
  <si>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</si>
  <si>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</si>
  <si>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</si>
  <si>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</si>
  <si>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</si>
  <si>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</si>
  <si>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</si>
  <si>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</si>
  <si>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</si>
  <si>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</si>
  <si>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</si>
  <si>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</si>
  <si>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</si>
  <si>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</si>
  <si>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</si>
  <si>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</si>
  <si>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</si>
  <si>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</si>
  <si>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</si>
  <si>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</si>
  <si>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</si>
  <si>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</si>
  <si>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</si>
  <si>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</si>
  <si>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</si>
  <si>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</si>
  <si>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</si>
  <si>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</si>
  <si>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</si>
  <si>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</si>
  <si>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</si>
  <si>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</si>
  <si>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</si>
  <si>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</si>
  <si>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</si>
  <si>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</si>
  <si>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</si>
  <si>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</si>
  <si>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</si>
  <si>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</si>
  <si>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</si>
  <si>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</si>
  <si>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</si>
  <si>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</si>
  <si>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</si>
  <si>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</si>
  <si>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</si>
  <si>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</si>
  <si>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</si>
  <si>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</si>
  <si>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</si>
  <si>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</si>
  <si>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</si>
  <si>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</si>
  <si>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</si>
  <si>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</si>
  <si>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</si>
  <si>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</si>
  <si>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</si>
  <si>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</si>
  <si>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</si>
  <si>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</si>
  <si>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</si>
  <si>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</si>
  <si>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</si>
  <si>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</si>
  <si>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</si>
  <si>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</si>
  <si>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</si>
  <si>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</si>
  <si>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</si>
  <si>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</si>
  <si>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</si>
  <si>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</si>
  <si>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</si>
  <si>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</si>
  <si>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</si>
  <si>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</si>
  <si>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</si>
  <si>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</si>
  <si>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</si>
  <si>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</si>
  <si>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</si>
  <si>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</si>
  <si>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</si>
  <si>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</si>
  <si>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</si>
  <si>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</si>
  <si>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</si>
  <si>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</si>
  <si>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</si>
  <si>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</si>
  <si>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</si>
  <si>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</si>
  <si>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</si>
  <si>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</si>
  <si>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</si>
  <si>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</si>
  <si>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</si>
  <si>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</si>
  <si>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</si>
  <si>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</si>
  <si>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</si>
  <si>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</si>
  <si>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</si>
  <si>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</si>
  <si>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</si>
  <si>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</si>
  <si>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</si>
  <si>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</si>
  <si>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</si>
  <si>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</si>
  <si>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</si>
  <si>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</si>
  <si>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</si>
  <si>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</si>
  <si>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</si>
  <si>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</si>
  <si>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</si>
  <si>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</si>
  <si>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</si>
  <si>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</si>
  <si>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</si>
  <si>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</si>
  <si>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</si>
  <si>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</si>
  <si>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</si>
  <si>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</si>
  <si>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</si>
  <si>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</si>
  <si>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</si>
  <si>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</si>
  <si>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</si>
  <si>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</si>
  <si>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</si>
  <si>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</si>
  <si>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</si>
  <si>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</si>
  <si>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</si>
  <si>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</si>
  <si>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</si>
  <si>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</si>
  <si>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</si>
  <si>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</si>
  <si>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</si>
  <si>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</si>
  <si>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</si>
  <si>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</si>
  <si>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</si>
  <si>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</si>
  <si>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</si>
  <si>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</si>
  <si>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</si>
  <si>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</si>
  <si>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</si>
  <si>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</si>
  <si>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</si>
  <si>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</si>
  <si>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</si>
  <si>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</si>
  <si>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</si>
  <si>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</si>
  <si>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</si>
  <si>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</si>
  <si>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</si>
  <si>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</si>
  <si>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</si>
  <si>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</si>
  <si>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</si>
  <si>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</si>
  <si>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</si>
  <si>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</si>
  <si>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</si>
  <si>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</si>
  <si>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</si>
  <si>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</si>
  <si>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</si>
  <si>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</si>
  <si>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</si>
  <si>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</si>
  <si>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</si>
  <si>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</si>
  <si>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</si>
  <si>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</si>
  <si>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</si>
  <si>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</si>
  <si>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</si>
  <si>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</si>
  <si>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</si>
  <si>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</si>
  <si>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</si>
  <si>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</si>
  <si>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</si>
  <si>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</si>
  <si>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</si>
  <si>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</si>
  <si>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</si>
  <si>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</si>
  <si>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</si>
  <si>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</si>
  <si>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</si>
  <si>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</si>
  <si>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</si>
  <si>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</si>
  <si>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</si>
  <si>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</si>
  <si>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</si>
  <si>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</si>
  <si>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</si>
  <si>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</si>
  <si>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</si>
  <si>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</si>
  <si>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</si>
  <si>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</si>
  <si>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</si>
  <si>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</si>
  <si>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</si>
  <si>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</si>
  <si>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</si>
  <si>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</si>
  <si>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</si>
  <si>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</si>
  <si>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</si>
  <si>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</si>
  <si>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</si>
  <si>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</si>
  <si>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</si>
  <si>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</si>
  <si>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</si>
  <si>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</si>
  <si>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</si>
  <si>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</si>
  <si>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</si>
  <si>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</si>
  <si>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</si>
  <si>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</si>
  <si>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</si>
  <si>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</si>
  <si>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</si>
  <si>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</si>
  <si>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</si>
  <si>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</si>
  <si>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</si>
  <si>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</si>
  <si>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</si>
  <si>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</si>
  <si>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</si>
  <si>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</si>
  <si>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</si>
  <si>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</si>
  <si>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</si>
  <si>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</si>
  <si>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</si>
  <si>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</si>
  <si>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</si>
  <si>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</si>
  <si>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</si>
  <si>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</si>
  <si>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</si>
  <si>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</si>
  <si>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</si>
  <si>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</si>
  <si>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</si>
  <si>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</si>
  <si>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</si>
  <si>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</si>
  <si>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</si>
  <si>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</si>
  <si>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</si>
  <si>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</si>
  <si>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</si>
  <si>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</si>
  <si>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</si>
  <si>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</si>
  <si>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</si>
  <si>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</si>
  <si>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</si>
  <si>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</si>
  <si>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</si>
  <si>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</si>
  <si>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</si>
  <si>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</si>
  <si>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</si>
  <si>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</si>
  <si>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</si>
  <si>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</si>
  <si>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</si>
  <si>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</si>
  <si>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</si>
  <si>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</si>
  <si>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</si>
  <si>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</si>
  <si>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</si>
  <si>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</si>
  <si>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</si>
  <si>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</si>
  <si>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</si>
  <si>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</si>
  <si>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</si>
  <si>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</si>
  <si>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</si>
  <si>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</si>
  <si>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</si>
  <si>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</si>
  <si>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</si>
  <si>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</si>
  <si>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</si>
  <si>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</si>
  <si>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</si>
  <si>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</si>
  <si>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</si>
  <si>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</si>
  <si>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</si>
  <si>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</si>
  <si>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</si>
  <si>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</si>
  <si>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</si>
  <si>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</si>
  <si>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</si>
  <si>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</si>
  <si>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</si>
  <si>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</si>
  <si>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</si>
  <si>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</si>
  <si>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</si>
  <si>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</si>
  <si>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</si>
  <si>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</si>
  <si>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</si>
  <si>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</si>
  <si>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</si>
  <si>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</si>
  <si>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</si>
  <si>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</si>
  <si>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</si>
  <si>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</si>
  <si>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</si>
  <si>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</si>
  <si>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</si>
  <si>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</si>
  <si>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</si>
  <si>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</si>
  <si>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</si>
  <si>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</si>
  <si>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</si>
  <si>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</si>
  <si>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</si>
  <si>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</si>
  <si>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</si>
  <si>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</si>
  <si>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</si>
  <si>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</si>
  <si>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</si>
  <si>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</si>
  <si>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</si>
  <si>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</si>
  <si>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</si>
  <si>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</si>
  <si>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</si>
  <si>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</si>
  <si>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</si>
  <si>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</si>
  <si>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</si>
  <si>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</si>
  <si>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</si>
  <si>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</si>
  <si>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</si>
  <si>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</si>
  <si>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</si>
  <si>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</si>
  <si>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</si>
  <si>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</si>
  <si>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</si>
  <si>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</si>
  <si>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</si>
  <si>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</si>
  <si>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</si>
  <si>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</si>
  <si>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</si>
  <si>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</si>
  <si>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</si>
  <si>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</si>
  <si>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</si>
  <si>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</si>
  <si>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</si>
  <si>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</si>
  <si>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</si>
  <si>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</si>
  <si>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</si>
  <si>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</si>
  <si>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</si>
  <si>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</si>
  <si>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</si>
  <si>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</si>
  <si>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</si>
  <si>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</si>
  <si>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</si>
  <si>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</si>
  <si>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</si>
  <si>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</si>
  <si>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</si>
  <si>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</si>
  <si>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</si>
  <si>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</si>
  <si>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</si>
  <si>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</si>
  <si>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</si>
  <si>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</si>
  <si>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</si>
  <si>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</si>
  <si>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</si>
  <si>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</si>
  <si>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</si>
  <si>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</si>
  <si>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</si>
  <si>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</si>
  <si>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</si>
  <si>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</si>
  <si>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</si>
  <si>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</si>
  <si>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</si>
  <si>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</si>
  <si>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</si>
  <si>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</si>
  <si>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</si>
  <si>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</si>
  <si>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</si>
  <si>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</si>
  <si>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</si>
  <si>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</si>
  <si>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</si>
  <si>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</si>
  <si>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</si>
  <si>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</si>
  <si>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</si>
  <si>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</si>
  <si>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</si>
  <si>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</si>
  <si>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</si>
  <si>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</si>
  <si>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</si>
  <si>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</si>
  <si>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</si>
  <si>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</si>
  <si>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</si>
  <si>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</si>
  <si>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</si>
  <si>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</si>
  <si>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</si>
  <si>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</si>
  <si>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</si>
  <si>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</si>
  <si>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</si>
  <si>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</si>
  <si>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</si>
  <si>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</si>
  <si>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</si>
  <si>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</si>
  <si>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</si>
  <si>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</si>
  <si>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</si>
  <si>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</si>
  <si>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</si>
  <si>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</si>
  <si>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</si>
  <si>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</si>
  <si>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</si>
  <si>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</si>
  <si>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</si>
  <si>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</si>
  <si>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</si>
  <si>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</si>
  <si>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</si>
  <si>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</si>
  <si>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</si>
  <si>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</si>
  <si>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</si>
  <si>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</si>
  <si>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</si>
  <si>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</si>
  <si>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</si>
  <si>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</si>
  <si>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</si>
  <si>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</si>
  <si>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</si>
  <si>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</si>
  <si>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</si>
  <si>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</si>
  <si>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</si>
  <si>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</si>
  <si>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</si>
  <si>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</si>
  <si>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</si>
  <si>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</si>
  <si>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</si>
  <si>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</si>
  <si>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</si>
  <si>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</si>
  <si>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</si>
  <si>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</si>
  <si>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</si>
  <si>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</si>
  <si>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</si>
  <si>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</si>
  <si>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</si>
  <si>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</si>
  <si>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</si>
  <si>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</si>
  <si>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</si>
  <si>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</si>
  <si>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</si>
  <si>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</si>
  <si>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</si>
  <si>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</si>
  <si>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</si>
  <si>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</si>
  <si>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</si>
  <si>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</si>
  <si>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</si>
  <si>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</si>
  <si>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</si>
  <si>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</si>
  <si>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</si>
  <si>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</si>
  <si>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</si>
  <si>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</si>
  <si>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</si>
  <si>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</si>
  <si>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</si>
  <si>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</si>
  <si>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</si>
  <si>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</si>
  <si>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</si>
  <si>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</si>
  <si>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</si>
  <si>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</si>
  <si>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</si>
  <si>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</si>
  <si>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</si>
  <si>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</si>
  <si>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</si>
  <si>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</si>
  <si>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</si>
  <si>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</si>
  <si>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</si>
  <si>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</si>
  <si>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</si>
  <si>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</si>
  <si>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</si>
  <si>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</si>
  <si>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</si>
  <si>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</si>
  <si>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</si>
  <si>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</si>
  <si>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</si>
  <si>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</si>
  <si>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</si>
  <si>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</si>
  <si>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</si>
  <si>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</si>
  <si>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</si>
  <si>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</si>
  <si>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</si>
  <si>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</si>
  <si>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</si>
  <si>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</si>
  <si>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</si>
  <si>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</si>
  <si>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</si>
  <si>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</si>
  <si>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</si>
  <si>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</si>
  <si>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</si>
  <si>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</si>
  <si>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</si>
  <si>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</si>
  <si>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</si>
  <si>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</si>
  <si>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</si>
  <si>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</si>
  <si>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</si>
  <si>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</si>
  <si>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</si>
  <si>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</si>
  <si>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</si>
  <si>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</si>
  <si>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</si>
  <si>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</si>
  <si>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</si>
  <si>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</si>
  <si>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</si>
  <si>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</si>
  <si>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</si>
  <si>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</si>
  <si>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</si>
  <si>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</si>
  <si>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</si>
  <si>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</si>
  <si>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</si>
  <si>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</si>
  <si>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</si>
  <si>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</si>
  <si>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</si>
  <si>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</si>
  <si>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</si>
  <si>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</si>
  <si>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</si>
  <si>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</si>
  <si>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</si>
  <si>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</si>
  <si>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</si>
  <si>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</si>
  <si>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</si>
  <si>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</si>
  <si>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</si>
  <si>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</si>
  <si>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</si>
  <si>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</si>
  <si>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</si>
  <si>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</si>
  <si>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</si>
  <si>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</si>
  <si>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</si>
  <si>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</si>
  <si>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</si>
  <si>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</si>
  <si>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</si>
  <si>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</si>
  <si>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</si>
  <si>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</si>
  <si>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</si>
  <si>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</si>
  <si>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</si>
  <si>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</si>
  <si>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</si>
  <si>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</si>
  <si>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</si>
  <si>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</si>
  <si>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</si>
  <si>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</si>
  <si>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</si>
  <si>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</si>
  <si>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</si>
  <si>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</si>
  <si>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</si>
  <si>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</si>
  <si>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</si>
  <si>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</si>
  <si>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</si>
  <si>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</si>
  <si>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</si>
  <si>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</si>
  <si>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</si>
  <si>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</si>
  <si>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</si>
  <si>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</si>
  <si>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</si>
  <si>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</si>
  <si>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</si>
  <si>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</si>
  <si>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</si>
  <si>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</si>
  <si>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</si>
  <si>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</si>
  <si>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</si>
  <si>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</si>
  <si>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</si>
  <si>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</si>
  <si>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</si>
  <si>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</si>
  <si>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</si>
  <si>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</si>
  <si>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</si>
  <si>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</si>
  <si>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</si>
  <si>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</si>
  <si>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</si>
  <si>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</si>
  <si>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</si>
  <si>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</si>
  <si>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</si>
  <si>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</si>
  <si>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</si>
  <si>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</si>
  <si>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</si>
  <si>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</si>
  <si>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</si>
  <si>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</si>
  <si>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</si>
  <si>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</si>
  <si>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</si>
  <si>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</si>
  <si>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</si>
  <si>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</si>
  <si>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</si>
  <si>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</si>
  <si>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</si>
  <si>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</si>
  <si>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</si>
  <si>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</si>
  <si>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</si>
  <si>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</si>
  <si>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</si>
  <si>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</si>
  <si>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</si>
  <si>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</si>
  <si>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</si>
  <si>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</si>
  <si>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</si>
  <si>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</si>
  <si>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</si>
  <si>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</si>
  <si>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</si>
  <si>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</si>
  <si>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</si>
  <si>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</si>
  <si>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</si>
  <si>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</si>
  <si>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</si>
  <si>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</si>
  <si>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</si>
  <si>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</si>
  <si>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</si>
  <si>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</si>
  <si>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</si>
  <si>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</si>
  <si>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</si>
  <si>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</si>
  <si>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</si>
  <si>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</si>
  <si>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</si>
  <si>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</si>
  <si>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</si>
  <si>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</si>
  <si>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</si>
  <si>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</si>
  <si>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</si>
  <si>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</si>
  <si>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</si>
  <si>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</si>
  <si>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</si>
  <si>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</si>
  <si>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</si>
  <si>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</si>
  <si>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</si>
  <si>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</si>
  <si>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</si>
  <si>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</si>
  <si>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</si>
  <si>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</si>
  <si>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</si>
  <si>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</si>
  <si>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</si>
  <si>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</si>
  <si>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</si>
  <si>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</si>
  <si>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</si>
  <si>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</si>
  <si>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</si>
  <si>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</si>
  <si>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</si>
  <si>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</si>
  <si>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</si>
  <si>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</si>
  <si>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</si>
  <si>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</si>
  <si>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</si>
  <si>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</si>
  <si>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</si>
  <si>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</si>
  <si>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</si>
  <si>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</si>
  <si>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</si>
  <si>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</si>
  <si>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</si>
  <si>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</si>
  <si>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</si>
  <si>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</si>
  <si>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</si>
  <si>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</si>
  <si>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</si>
  <si>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</si>
  <si>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</si>
  <si>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</si>
  <si>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</si>
  <si>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</si>
  <si>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</si>
  <si>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</si>
  <si>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</si>
  <si>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</si>
  <si>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</si>
  <si>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</si>
  <si>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</si>
  <si>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</si>
  <si>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</si>
  <si>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</si>
  <si>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</si>
  <si>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</si>
  <si>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</si>
  <si>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</si>
  <si>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</si>
  <si>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</si>
  <si>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</si>
  <si>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</si>
  <si>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</si>
  <si>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</si>
  <si>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</si>
  <si>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</si>
  <si>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</si>
  <si>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</si>
  <si>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</si>
  <si>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</si>
  <si>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</si>
  <si>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</si>
  <si>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</si>
  <si>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</si>
  <si>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</si>
  <si>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</si>
  <si>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</si>
  <si>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</si>
  <si>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</si>
  <si>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</si>
  <si>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</si>
  <si>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</si>
  <si>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</si>
  <si>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</si>
  <si>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</si>
  <si>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</si>
  <si>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</si>
  <si>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</si>
  <si>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</si>
  <si>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</si>
  <si>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</si>
  <si>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</si>
  <si>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</si>
  <si>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</si>
  <si>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</si>
  <si>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</si>
  <si>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</si>
  <si>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</si>
  <si>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</si>
  <si>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</si>
  <si>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</si>
  <si>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</si>
  <si>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</si>
  <si>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</si>
  <si>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</si>
  <si>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</si>
  <si>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</si>
  <si>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</si>
  <si>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</si>
  <si>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</si>
  <si>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</si>
  <si>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</si>
  <si>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</si>
  <si>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</si>
  <si>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</si>
  <si>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</si>
  <si>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</si>
  <si>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</si>
  <si>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</si>
  <si>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</si>
  <si>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</si>
  <si>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</si>
  <si>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</si>
  <si>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</si>
  <si>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</si>
  <si>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</si>
  <si>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</si>
  <si>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</si>
  <si>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</si>
  <si>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</si>
  <si>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</si>
  <si>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</si>
  <si>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</si>
  <si>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</si>
  <si>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</si>
  <si>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</si>
  <si>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</si>
  <si>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</si>
  <si>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</si>
  <si>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</si>
  <si>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</si>
  <si>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</si>
  <si>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</si>
  <si>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</si>
  <si>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</si>
  <si>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</si>
  <si>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</si>
  <si>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</si>
  <si>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</si>
  <si>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</si>
  <si>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</si>
  <si>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</si>
  <si>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</si>
  <si>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</si>
  <si>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</si>
  <si>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</si>
  <si>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</si>
  <si>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</si>
  <si>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</si>
  <si>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</si>
  <si>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</si>
  <si>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</si>
  <si>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</si>
  <si>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</si>
  <si>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</si>
  <si>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</si>
  <si>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</si>
  <si>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</si>
  <si>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</si>
  <si>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</si>
  <si>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</si>
  <si>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</si>
  <si>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</si>
  <si>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</si>
  <si>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</si>
  <si>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</si>
  <si>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</si>
  <si>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</si>
  <si>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</si>
  <si>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</si>
  <si>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</si>
  <si>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</si>
  <si>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</si>
  <si>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</si>
  <si>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</si>
  <si>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</si>
  <si>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</si>
  <si>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</si>
  <si>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</si>
  <si>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</si>
  <si>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</si>
  <si>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</si>
  <si>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</si>
  <si>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</si>
  <si>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</si>
  <si>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</si>
  <si>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</si>
  <si>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</si>
  <si>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</si>
  <si>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</si>
  <si>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</si>
  <si>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</si>
  <si>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</si>
  <si>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</si>
  <si>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</si>
  <si>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</si>
  <si>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</si>
  <si>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</si>
  <si>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</si>
  <si>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</si>
  <si>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</si>
  <si>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</si>
  <si>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</si>
  <si>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</si>
  <si>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</si>
  <si>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</si>
  <si>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</si>
  <si>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</si>
  <si>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</si>
  <si>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</si>
  <si>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</si>
  <si>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</si>
  <si>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</si>
  <si>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</si>
  <si>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</si>
  <si>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</si>
  <si>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</si>
  <si>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</si>
  <si>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</si>
  <si>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</si>
  <si>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</si>
  <si>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</si>
  <si>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</si>
  <si>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</si>
  <si>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</si>
  <si>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</si>
  <si>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</si>
  <si>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</si>
  <si>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</si>
  <si>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</si>
  <si>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</si>
  <si>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</si>
  <si>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</si>
  <si>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</si>
  <si>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</si>
  <si>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</si>
  <si>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</si>
  <si>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</si>
  <si>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</si>
  <si>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</si>
  <si>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</si>
  <si>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</si>
  <si>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</si>
  <si>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</si>
  <si>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</si>
  <si>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</si>
  <si>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</si>
  <si>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</si>
  <si>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</si>
  <si>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</si>
  <si>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</si>
  <si>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</si>
  <si>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</si>
  <si>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</si>
  <si>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</si>
  <si>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</si>
  <si>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</si>
  <si>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</si>
  <si>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</si>
  <si>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</si>
  <si>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</si>
  <si>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</si>
  <si>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</si>
  <si>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</si>
  <si>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</si>
  <si>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</si>
  <si>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</si>
  <si>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</si>
  <si>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</si>
  <si>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</si>
  <si>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</si>
  <si>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</si>
  <si>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</si>
  <si>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</si>
  <si>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</si>
  <si>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</si>
  <si>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</si>
  <si>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</si>
  <si>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</si>
  <si>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</si>
  <si>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</si>
  <si>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</si>
  <si>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</si>
  <si>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</si>
  <si>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</si>
  <si>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</si>
  <si>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</si>
  <si>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</si>
  <si>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</si>
  <si>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</si>
  <si>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</si>
  <si>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</si>
  <si>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</si>
  <si>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</si>
  <si>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</si>
  <si>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</si>
  <si>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</si>
  <si>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</si>
  <si>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</si>
  <si>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</si>
  <si>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</si>
  <si>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</si>
  <si>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</si>
  <si>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</si>
  <si>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</si>
  <si>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</si>
  <si>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</si>
  <si>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</si>
  <si>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</si>
  <si>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</si>
  <si>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</si>
  <si>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</si>
  <si>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</si>
  <si>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</si>
  <si>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</si>
  <si>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</si>
  <si>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</si>
  <si>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</si>
  <si>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</si>
  <si>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</si>
  <si>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</si>
  <si>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</si>
  <si>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</si>
  <si>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</si>
  <si>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</si>
  <si>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</si>
  <si>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</si>
  <si>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</si>
  <si>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</si>
  <si>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</si>
  <si>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</si>
  <si>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</si>
  <si>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</si>
  <si>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</si>
  <si>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</si>
  <si>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</si>
  <si>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</si>
  <si>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</si>
  <si>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</si>
  <si>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</si>
  <si>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</si>
  <si>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</si>
  <si>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</si>
  <si>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</si>
  <si>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</si>
  <si>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</si>
  <si>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</si>
  <si>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</si>
  <si>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</si>
  <si>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</si>
  <si>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</si>
  <si>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</si>
  <si>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</si>
  <si>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</si>
  <si>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</si>
  <si>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</si>
  <si>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</si>
  <si>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</si>
  <si>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</si>
  <si>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</si>
  <si>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</si>
  <si>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</si>
  <si>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</si>
  <si>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</si>
  <si>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</si>
  <si>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</si>
  <si>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</si>
  <si>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</si>
  <si>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</si>
  <si>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</si>
  <si>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</si>
  <si>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</si>
  <si>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</si>
  <si>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</si>
  <si>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</si>
  <si>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</si>
  <si>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</si>
  <si>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</si>
  <si>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</si>
  <si>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</si>
  <si>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</si>
  <si>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</si>
  <si>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</si>
  <si>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</si>
  <si>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</si>
  <si>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</si>
  <si>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</si>
  <si>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</si>
  <si>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</si>
  <si>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</si>
  <si>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</si>
  <si>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</si>
  <si>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</si>
  <si>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</si>
  <si>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</si>
  <si>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</si>
  <si>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</si>
  <si>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</si>
  <si>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</si>
  <si>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</si>
  <si>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</si>
  <si>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</si>
  <si>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</si>
  <si>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</si>
  <si>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</si>
  <si>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</si>
  <si>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</si>
  <si>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</si>
  <si>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</si>
  <si>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</si>
  <si>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</si>
  <si>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</si>
  <si>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</si>
  <si>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</si>
  <si>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</si>
  <si>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</si>
  <si>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</si>
  <si>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</si>
  <si>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</si>
  <si>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</si>
  <si>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</si>
  <si>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</si>
  <si>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</si>
  <si>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</si>
  <si>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</si>
  <si>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</si>
  <si>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</si>
  <si>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</si>
  <si>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</si>
  <si>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</si>
  <si>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</si>
  <si>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</si>
  <si>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</si>
  <si>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</si>
  <si>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</si>
  <si>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</si>
  <si>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</si>
  <si>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</si>
  <si>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</si>
  <si>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</si>
  <si>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</si>
  <si>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</si>
  <si>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</si>
  <si>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</si>
  <si>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</si>
  <si>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</si>
  <si>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</si>
  <si>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</si>
  <si>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</si>
  <si>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</si>
  <si>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</si>
  <si>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</si>
  <si>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</si>
  <si>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</si>
  <si>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</si>
  <si>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</si>
  <si>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</si>
  <si>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</si>
  <si>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</si>
  <si>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</si>
  <si>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</si>
  <si>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</si>
  <si>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</si>
  <si>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</si>
  <si>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</si>
  <si>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</si>
  <si>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</si>
  <si>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</si>
  <si>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</si>
  <si>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</si>
  <si>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</si>
  <si>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</si>
  <si>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</si>
  <si>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</si>
  <si>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</si>
  <si>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</si>
  <si>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</si>
  <si>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</si>
  <si>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</si>
  <si>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</si>
  <si>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</si>
  <si>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</si>
  <si>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</si>
  <si>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</si>
  <si>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</si>
  <si>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</si>
  <si>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</si>
  <si>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</si>
  <si>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</si>
  <si>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</si>
  <si>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</si>
  <si>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</si>
  <si>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</si>
  <si>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</si>
  <si>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</si>
  <si>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</si>
  <si>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</si>
  <si>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</si>
  <si>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</si>
  <si>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</si>
  <si>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</si>
  <si>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</si>
  <si>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</si>
  <si>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</si>
  <si>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</si>
  <si>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</si>
  <si>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</si>
  <si>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</si>
  <si>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</si>
  <si>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</si>
  <si>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</si>
  <si>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</si>
  <si>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</si>
  <si>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</si>
  <si>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</si>
  <si>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</si>
  <si>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</si>
  <si>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</si>
  <si>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</si>
  <si>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</si>
  <si>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</si>
  <si>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</si>
  <si>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</si>
  <si>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</si>
  <si>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</si>
  <si>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</si>
  <si>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</si>
  <si>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</si>
  <si>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</si>
  <si>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</si>
  <si>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</si>
  <si>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</si>
  <si>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</si>
  <si>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</si>
  <si>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</si>
  <si>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</si>
  <si>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</si>
  <si>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</si>
  <si>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</si>
  <si>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</si>
  <si>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</si>
  <si>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</si>
  <si>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</si>
  <si>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</si>
  <si>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</si>
  <si>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</si>
  <si>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</si>
  <si>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</si>
  <si>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</si>
  <si>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</si>
  <si>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</si>
  <si>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</si>
  <si>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</si>
  <si>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</si>
  <si>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</si>
  <si>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</si>
  <si>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</si>
  <si>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</si>
  <si>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</si>
  <si>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</si>
  <si>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</si>
  <si>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</si>
  <si>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</si>
  <si>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</si>
  <si>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</si>
  <si>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</si>
  <si>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</si>
  <si>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</si>
  <si>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</si>
  <si>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</si>
  <si>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</si>
  <si>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</si>
  <si>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</si>
  <si>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</si>
  <si>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</si>
  <si>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</si>
  <si>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</si>
  <si>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</si>
  <si>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</si>
  <si>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</si>
  <si>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</si>
  <si>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</si>
  <si>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</si>
  <si>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</si>
  <si>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</si>
  <si>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</si>
  <si>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</si>
  <si>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</si>
  <si>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</si>
  <si>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</si>
  <si>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</si>
  <si>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</si>
  <si>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</si>
  <si>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</si>
  <si>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</si>
  <si>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</si>
  <si>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</si>
  <si>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</si>
  <si>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</si>
  <si>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</si>
  <si>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</si>
  <si>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</si>
  <si>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</si>
  <si>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</si>
  <si>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</si>
  <si>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</si>
  <si>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</si>
  <si>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</si>
  <si>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</si>
  <si>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</si>
  <si>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</si>
  <si>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</si>
  <si>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</si>
  <si>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</si>
  <si>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</si>
  <si>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</si>
  <si>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</si>
  <si>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</si>
  <si>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</si>
  <si>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</si>
  <si>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</si>
  <si>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</si>
  <si>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</si>
  <si>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</si>
  <si>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</si>
  <si>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</si>
  <si>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</si>
  <si>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</si>
  <si>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</si>
  <si>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</si>
  <si>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</si>
  <si>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</si>
  <si>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</si>
  <si>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</si>
  <si>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</si>
  <si>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</si>
  <si>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</si>
  <si>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</si>
  <si>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</si>
  <si>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</si>
  <si>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</si>
  <si>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</si>
  <si>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</si>
  <si>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</si>
  <si>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</si>
  <si>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</si>
  <si>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</si>
  <si>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</si>
  <si>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</si>
  <si>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</si>
  <si>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</si>
  <si>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</si>
  <si>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</si>
  <si>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</si>
  <si>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</si>
  <si>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</si>
  <si>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</si>
  <si>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</si>
  <si>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</si>
  <si>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</si>
  <si>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</si>
  <si>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</si>
  <si>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</si>
  <si>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</si>
  <si>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</si>
  <si>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</si>
  <si>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</si>
  <si>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</si>
  <si>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</si>
  <si>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</si>
  <si>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</si>
  <si>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</si>
  <si>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</si>
  <si>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</si>
  <si>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</si>
  <si>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</si>
  <si>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</si>
  <si>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</si>
  <si>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</si>
  <si>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</si>
  <si>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</si>
  <si>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</si>
  <si>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</si>
  <si>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</si>
  <si>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</si>
  <si>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</si>
  <si>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</si>
  <si>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</si>
  <si>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</si>
  <si>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</si>
  <si>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</si>
  <si>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</si>
  <si>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</si>
  <si>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</si>
  <si>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</si>
  <si>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</si>
  <si>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</si>
  <si>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</si>
  <si>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</si>
  <si>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</si>
  <si>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</si>
  <si>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</si>
  <si>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</si>
  <si>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</si>
  <si>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</si>
  <si>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</si>
  <si>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</si>
  <si>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</si>
  <si>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</si>
  <si>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</si>
  <si>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</si>
  <si>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</si>
  <si>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</si>
  <si>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</si>
  <si>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</si>
  <si>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</si>
  <si>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</si>
  <si>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</si>
  <si>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</si>
  <si>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</si>
  <si>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</si>
  <si>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</si>
  <si>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</si>
  <si>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</si>
  <si>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</si>
  <si>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</si>
  <si>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</si>
  <si>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</si>
  <si>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</si>
  <si>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</si>
  <si>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</si>
  <si>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</si>
  <si>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</si>
  <si>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</si>
  <si>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</si>
  <si>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</si>
  <si>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</si>
  <si>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</si>
  <si>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</si>
  <si>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</si>
  <si>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</si>
  <si>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</si>
  <si>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</si>
  <si>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</si>
  <si>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</si>
  <si>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</si>
  <si>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</si>
  <si>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</si>
  <si>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</si>
  <si>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</si>
  <si>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</si>
  <si>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</si>
  <si>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</si>
  <si>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</si>
  <si>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</si>
  <si>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</si>
  <si>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</si>
  <si>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</si>
  <si>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</si>
  <si>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</si>
  <si>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</si>
  <si>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</si>
  <si>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</si>
  <si>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</si>
  <si>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</si>
  <si>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</si>
  <si>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</si>
  <si>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</si>
  <si>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</si>
  <si>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</si>
  <si>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</si>
  <si>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</si>
  <si>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</si>
  <si>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</si>
  <si>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</si>
  <si>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</si>
  <si>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</si>
  <si>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</si>
  <si>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</si>
  <si>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</si>
  <si>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</si>
  <si>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</si>
  <si>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</si>
  <si>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</si>
  <si>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</si>
  <si>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</si>
  <si>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</si>
  <si>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</si>
  <si>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</si>
  <si>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</si>
  <si>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</si>
  <si>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</si>
  <si>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</si>
  <si>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</si>
  <si>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</si>
  <si>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</si>
  <si>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</si>
  <si>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</si>
  <si>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</si>
  <si>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</si>
  <si>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</si>
  <si>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</si>
  <si>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</si>
  <si>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</si>
  <si>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</si>
  <si>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</si>
  <si>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</si>
  <si>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</si>
  <si>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</si>
  <si>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</si>
  <si>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</si>
  <si>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</si>
  <si>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</si>
  <si>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</si>
  <si>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</si>
  <si>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</si>
  <si>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</si>
  <si>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</si>
  <si>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</si>
  <si>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</si>
  <si>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</si>
  <si>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</si>
  <si>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</si>
  <si>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</si>
  <si>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</si>
  <si>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</si>
  <si>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</si>
  <si>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</si>
  <si>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</si>
  <si>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</si>
  <si>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</si>
  <si>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</si>
  <si>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</si>
  <si>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</si>
  <si>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</si>
  <si>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</si>
  <si>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</si>
  <si>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</si>
  <si>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</si>
  <si>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</si>
  <si>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</si>
  <si>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</si>
  <si>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</si>
  <si>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</si>
  <si>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</si>
  <si>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</si>
  <si>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</si>
  <si>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</si>
  <si>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</si>
  <si>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</si>
  <si>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</si>
  <si>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</si>
  <si>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</si>
  <si>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</si>
  <si>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</si>
  <si>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</si>
  <si>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</si>
  <si>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</si>
  <si>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</si>
  <si>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</si>
  <si>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</si>
  <si>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</si>
  <si>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</si>
  <si>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</si>
  <si>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</si>
  <si>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</si>
  <si>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</si>
  <si>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</si>
  <si>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</si>
  <si>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</si>
  <si>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</si>
  <si>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</si>
  <si>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</si>
  <si>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</si>
  <si>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</si>
  <si>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</si>
  <si>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</si>
  <si>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</si>
  <si>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</si>
  <si>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</si>
  <si>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</si>
  <si>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</si>
  <si>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</si>
  <si>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</si>
  <si>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</si>
  <si>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</si>
  <si>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</si>
  <si>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</si>
  <si>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</si>
  <si>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</si>
  <si>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</si>
  <si>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</si>
  <si>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</si>
  <si>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</si>
  <si>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</si>
  <si>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</si>
  <si>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</si>
  <si>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</si>
  <si>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</si>
  <si>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</si>
  <si>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</si>
  <si>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</si>
  <si>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</si>
  <si>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</si>
  <si>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</si>
  <si>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</si>
  <si>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</si>
  <si>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</si>
  <si>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</si>
  <si>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</si>
  <si>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</si>
  <si>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</si>
  <si>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</si>
  <si>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</si>
  <si>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</si>
  <si>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</si>
  <si>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</si>
  <si>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</si>
  <si>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</si>
  <si>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</si>
  <si>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</si>
  <si>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</si>
  <si>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</si>
  <si>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</si>
  <si>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</si>
  <si>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</si>
  <si>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</si>
  <si>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</si>
  <si>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</si>
  <si>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</si>
  <si>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</si>
  <si>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</si>
  <si>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</si>
  <si>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</si>
  <si>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</si>
  <si>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</si>
  <si>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</si>
  <si>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</si>
  <si>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</si>
  <si>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</si>
  <si>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</si>
  <si>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</si>
  <si>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</si>
  <si>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</si>
  <si>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</si>
  <si>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</si>
  <si>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</si>
  <si>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</si>
  <si>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</si>
  <si>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</si>
  <si>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</si>
  <si>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</si>
  <si>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</si>
  <si>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</si>
  <si>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</si>
  <si>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</si>
  <si>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</si>
  <si>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</si>
  <si>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</si>
  <si>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</si>
  <si>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</si>
  <si>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</si>
  <si>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</si>
  <si>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</si>
  <si>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</si>
  <si>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</si>
  <si>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</si>
  <si>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</si>
  <si>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</si>
  <si>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</si>
  <si>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</si>
  <si>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</si>
  <si>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</si>
  <si>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</si>
  <si>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</si>
  <si>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</si>
  <si>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</si>
  <si>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</si>
  <si>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</si>
  <si>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</si>
  <si>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</si>
  <si>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</si>
  <si>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</si>
  <si>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</si>
  <si>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</si>
  <si>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</si>
  <si>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</si>
  <si>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</si>
  <si>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</si>
  <si>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</si>
  <si>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</si>
  <si>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</si>
  <si>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</si>
  <si>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</si>
  <si>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</si>
  <si>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</si>
  <si>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</si>
  <si>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</si>
  <si>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</si>
  <si>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</si>
  <si>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</si>
  <si>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</si>
  <si>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</si>
  <si>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</si>
  <si>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</si>
  <si>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</si>
  <si>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</si>
  <si>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</si>
  <si>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</si>
  <si>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</si>
  <si>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</si>
  <si>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</si>
  <si>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</si>
  <si>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</si>
  <si>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</si>
  <si>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</si>
  <si>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</si>
  <si>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</si>
  <si>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</si>
  <si>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</si>
  <si>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</si>
  <si>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</si>
  <si>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</si>
  <si>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</si>
  <si>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</si>
  <si>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</si>
  <si>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</si>
  <si>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</si>
  <si>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</si>
  <si>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</si>
  <si>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</si>
  <si>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</si>
  <si>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</si>
  <si>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</si>
  <si>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</si>
  <si>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</si>
  <si>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</si>
  <si>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</si>
  <si>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</si>
  <si>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</si>
  <si>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</si>
  <si>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</si>
  <si>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</si>
  <si>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</si>
  <si>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</si>
  <si>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</si>
  <si>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</si>
  <si>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</si>
  <si>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</si>
  <si>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</si>
  <si>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</si>
  <si>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</si>
  <si>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</si>
  <si>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</si>
  <si>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</si>
  <si>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</si>
  <si>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</si>
  <si>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</si>
  <si>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</si>
  <si>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</si>
  <si>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</si>
  <si>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</si>
  <si>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</si>
  <si>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</si>
  <si>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</si>
  <si>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</si>
  <si>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</si>
  <si>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</si>
  <si>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</si>
  <si>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</si>
  <si>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</si>
  <si>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</si>
  <si>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</si>
  <si>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</si>
  <si>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</si>
  <si>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</si>
  <si>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</si>
  <si>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</si>
  <si>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</si>
  <si>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</si>
  <si>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</si>
  <si>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</si>
  <si>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</si>
  <si>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</si>
  <si>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</si>
  <si>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</si>
  <si>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</si>
  <si>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</si>
  <si>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</si>
  <si>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</si>
  <si>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</si>
  <si>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</si>
  <si>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</si>
  <si>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</si>
  <si>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</si>
  <si>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</si>
  <si>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</si>
  <si>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</si>
  <si>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</si>
  <si>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</si>
  <si>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</si>
  <si>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</si>
  <si>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</si>
  <si>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</si>
  <si>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</si>
  <si>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</si>
  <si>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</si>
  <si>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</si>
  <si>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</si>
  <si>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</si>
  <si>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</si>
  <si>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</si>
  <si>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</si>
  <si>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</si>
  <si>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</si>
  <si>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</si>
  <si>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</si>
  <si>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</si>
  <si>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</si>
  <si>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</si>
  <si>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</si>
  <si>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</si>
  <si>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</si>
  <si>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</si>
  <si>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</si>
  <si>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</si>
  <si>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</si>
  <si>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</si>
  <si>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</si>
  <si>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</si>
  <si>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</si>
  <si>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</si>
  <si>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</si>
  <si>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</si>
  <si>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</si>
  <si>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</si>
  <si>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</si>
  <si>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</si>
  <si>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</si>
  <si>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</si>
  <si>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</si>
  <si>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</si>
  <si>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</si>
  <si>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</si>
  <si>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</si>
  <si>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</si>
  <si>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</si>
  <si>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</si>
  <si>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</si>
  <si>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</si>
  <si>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</si>
  <si>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</si>
  <si>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</si>
  <si>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</si>
  <si>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</si>
  <si>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</si>
  <si>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</si>
  <si>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</si>
  <si>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</si>
  <si>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</si>
  <si>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</si>
  <si>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</si>
  <si>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</si>
  <si>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</si>
  <si>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</si>
  <si>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</si>
  <si>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</si>
  <si>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</si>
  <si>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</si>
  <si>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</si>
  <si>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</si>
  <si>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</si>
  <si>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</si>
  <si>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</si>
  <si>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</si>
  <si>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</si>
  <si>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</si>
  <si>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</si>
  <si>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</si>
  <si>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</si>
  <si>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</si>
  <si>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</si>
  <si>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</si>
  <si>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</si>
  <si>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</si>
  <si>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</si>
  <si>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</si>
  <si>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</si>
  <si>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</si>
  <si>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</si>
  <si>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</si>
  <si>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</si>
  <si>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</si>
  <si>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</si>
  <si>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</si>
  <si>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</si>
  <si>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</si>
  <si>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</si>
  <si>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</si>
  <si>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</si>
  <si>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</si>
  <si>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</si>
  <si>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</si>
  <si>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</si>
  <si>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</si>
  <si>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</si>
  <si>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</si>
  <si>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</si>
  <si>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</si>
  <si>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</si>
  <si>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</si>
  <si>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</si>
  <si>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</si>
  <si>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</si>
  <si>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</si>
  <si>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</si>
  <si>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</si>
  <si>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</si>
  <si>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</si>
  <si>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</si>
  <si>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</si>
  <si>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</si>
  <si>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</si>
  <si>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</si>
  <si>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</si>
  <si>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</si>
  <si>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</si>
  <si>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</si>
  <si>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</si>
  <si>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</si>
  <si>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</si>
  <si>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</si>
  <si>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</si>
  <si>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</si>
  <si>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</si>
  <si>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</si>
  <si>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</si>
  <si>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</si>
  <si>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</si>
  <si>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</si>
  <si>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</si>
  <si>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</si>
  <si>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</si>
  <si>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</si>
  <si>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</si>
  <si>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</si>
  <si>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</si>
  <si>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</si>
  <si>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</si>
  <si>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</si>
  <si>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</si>
  <si>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</si>
  <si>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</si>
  <si>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</si>
  <si>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</si>
  <si>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</si>
  <si>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</si>
  <si>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</si>
  <si>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</si>
  <si>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</si>
  <si>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</si>
  <si>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</si>
  <si>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</si>
  <si>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</si>
  <si>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</si>
  <si>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</si>
  <si>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</si>
  <si>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</si>
  <si>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</si>
  <si>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</si>
  <si>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</si>
  <si>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</si>
  <si>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</si>
  <si>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</si>
  <si>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</si>
  <si>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</si>
  <si>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</si>
  <si>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</si>
  <si>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</si>
  <si>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</si>
  <si>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</si>
  <si>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</si>
  <si>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</si>
  <si>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</si>
  <si>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</si>
  <si>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</si>
  <si>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</si>
  <si>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</si>
  <si>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</si>
  <si>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</si>
  <si>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</si>
  <si>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</si>
  <si>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</si>
  <si>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</si>
  <si>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</si>
  <si>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</si>
  <si>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</si>
  <si>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</si>
  <si>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</si>
  <si>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</si>
  <si>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</si>
  <si>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</si>
  <si>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</si>
  <si>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</si>
  <si>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</si>
  <si>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</si>
  <si>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</si>
  <si>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</si>
  <si>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</si>
  <si>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</si>
  <si>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</si>
  <si>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</si>
  <si>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</si>
  <si>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</si>
  <si>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</si>
  <si>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</si>
  <si>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</si>
  <si>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</si>
  <si>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</si>
  <si>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</si>
  <si>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</si>
  <si>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</si>
  <si>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</si>
  <si>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</si>
  <si>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</si>
  <si>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</si>
  <si>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</si>
  <si>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</si>
  <si>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</si>
  <si>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</si>
  <si>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</si>
  <si>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</si>
  <si>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</si>
  <si>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</si>
  <si>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</si>
  <si>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</si>
  <si>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</si>
  <si>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</si>
  <si>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</si>
  <si>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</si>
  <si>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</si>
  <si>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</si>
  <si>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</si>
  <si>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</si>
  <si>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</si>
  <si>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</si>
  <si>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</si>
  <si>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</si>
  <si>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</si>
  <si>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</si>
  <si>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</si>
  <si>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</si>
  <si>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</si>
  <si>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</si>
  <si>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</si>
  <si>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</si>
  <si>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</si>
  <si>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</si>
  <si>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</si>
  <si>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</si>
  <si>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</si>
  <si>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</si>
  <si>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</si>
  <si>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</si>
  <si>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</si>
  <si>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</si>
  <si>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</si>
  <si>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</si>
  <si>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</si>
  <si>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</si>
  <si>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</si>
  <si>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</si>
  <si>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</si>
  <si>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</si>
  <si>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</si>
  <si>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</si>
  <si>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</si>
  <si>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</si>
  <si>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</si>
  <si>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</si>
  <si>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</si>
  <si>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</si>
  <si>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</si>
  <si>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</si>
  <si>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</si>
  <si>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</si>
  <si>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</si>
  <si>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</si>
  <si>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</si>
  <si>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</si>
  <si>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</si>
  <si>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</si>
  <si>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</si>
  <si>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</si>
  <si>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</si>
  <si>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</si>
  <si>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</si>
  <si>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</si>
  <si>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</si>
  <si>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</si>
  <si>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</si>
  <si>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</si>
  <si>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</si>
  <si>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</si>
  <si>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</si>
  <si>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</si>
  <si>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</si>
  <si>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</si>
  <si>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</si>
  <si>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</si>
  <si>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</si>
  <si>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</si>
  <si>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</si>
  <si>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</si>
  <si>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</si>
  <si>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</si>
  <si>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</si>
  <si>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</si>
  <si>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</si>
  <si>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</si>
  <si>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</si>
  <si>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</si>
  <si>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</si>
  <si>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</si>
  <si>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</si>
  <si>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</si>
  <si>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</si>
  <si>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</si>
  <si>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</si>
  <si>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</si>
  <si>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</si>
  <si>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</si>
  <si>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</si>
  <si>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</si>
  <si>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</si>
  <si>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</si>
  <si>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</si>
  <si>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</si>
  <si>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</si>
  <si>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</si>
  <si>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</si>
  <si>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</si>
  <si>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</si>
  <si>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</si>
  <si>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</si>
  <si>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</si>
  <si>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</si>
  <si>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</si>
  <si>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</si>
  <si>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</si>
  <si>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</si>
  <si>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</si>
  <si>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</si>
  <si>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</si>
  <si>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</si>
  <si>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</si>
  <si>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</si>
  <si>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</si>
  <si>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</si>
  <si>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</si>
  <si>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</si>
  <si>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</si>
  <si>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</si>
  <si>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</si>
  <si>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</si>
  <si>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</si>
  <si>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</si>
  <si>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</si>
  <si>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</si>
  <si>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</si>
  <si>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</si>
  <si>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</si>
  <si>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</si>
  <si>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</si>
  <si>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</si>
  <si>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</si>
  <si>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</si>
  <si>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</si>
  <si>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</si>
  <si>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</si>
  <si>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</si>
  <si>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</si>
  <si>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</si>
  <si>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</si>
  <si>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</si>
  <si>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</si>
  <si>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</si>
  <si>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</si>
  <si>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</si>
  <si>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</si>
  <si>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</si>
  <si>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</si>
  <si>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</si>
  <si>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</si>
  <si>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</si>
  <si>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</si>
  <si>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</si>
  <si>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</si>
  <si>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</si>
  <si>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</si>
  <si>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</si>
  <si>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</si>
  <si>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</si>
  <si>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</si>
  <si>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</si>
  <si>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</si>
  <si>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</si>
  <si>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</si>
  <si>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</si>
  <si>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</si>
  <si>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</si>
  <si>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</si>
  <si>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</si>
  <si>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</si>
  <si>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</si>
  <si>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</si>
  <si>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</si>
  <si>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</si>
  <si>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</si>
  <si>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</si>
  <si>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</si>
  <si>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</si>
  <si>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</si>
  <si>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</si>
  <si>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</si>
  <si>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</si>
  <si>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</si>
  <si>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</si>
  <si>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</si>
  <si>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</si>
  <si>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</si>
  <si>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</si>
  <si>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</si>
  <si>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</si>
  <si>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</si>
  <si>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</si>
  <si>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</si>
  <si>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</si>
  <si>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</si>
  <si>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</si>
  <si>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</si>
  <si>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</si>
  <si>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</si>
  <si>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</si>
  <si>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</si>
  <si>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</si>
  <si>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</si>
  <si>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</si>
  <si>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</si>
  <si>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</si>
  <si>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</si>
  <si>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</si>
  <si>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</si>
  <si>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</si>
  <si>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</si>
  <si>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</si>
  <si>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</si>
  <si>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</si>
  <si>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</si>
  <si>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</si>
  <si>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</si>
  <si>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</si>
  <si>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</si>
  <si>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</si>
  <si>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</si>
  <si>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</si>
  <si>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</si>
  <si>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</si>
  <si>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</si>
  <si>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</si>
  <si>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</si>
  <si>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</si>
  <si>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</si>
  <si>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</si>
  <si>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</si>
  <si>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</si>
  <si>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</si>
  <si>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</si>
  <si>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</si>
  <si>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</si>
  <si>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</si>
  <si>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</si>
  <si>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</si>
  <si>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</si>
  <si>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</si>
  <si>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</si>
  <si>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</si>
  <si>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</si>
  <si>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</si>
  <si>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</si>
  <si>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</si>
  <si>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</si>
  <si>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</si>
  <si>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</si>
  <si>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</si>
  <si>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</si>
  <si>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</si>
  <si>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</si>
  <si>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</si>
  <si>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</si>
  <si>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</si>
  <si>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</si>
  <si>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</si>
  <si>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</si>
  <si>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</si>
  <si>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</si>
  <si>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</si>
  <si>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</si>
  <si>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</si>
  <si>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</si>
  <si>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</si>
  <si>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</si>
  <si>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</si>
  <si>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</si>
  <si>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</si>
  <si>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</si>
  <si>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</si>
  <si>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</si>
  <si>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</si>
  <si>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</si>
  <si>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</si>
  <si>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</si>
  <si>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</si>
  <si>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</si>
  <si>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</si>
  <si>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</si>
  <si>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</si>
  <si>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</si>
  <si>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</si>
  <si>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</si>
  <si>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</si>
  <si>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</si>
  <si>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</si>
  <si>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</si>
  <si>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</si>
  <si>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</si>
  <si>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</si>
  <si>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</si>
  <si>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</si>
  <si>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</si>
  <si>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</si>
  <si>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</si>
  <si>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</si>
  <si>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</si>
  <si>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</si>
  <si>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</si>
  <si>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</si>
  <si>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</si>
  <si>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</si>
  <si>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</si>
  <si>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</si>
  <si>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</si>
  <si>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</si>
  <si>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</si>
  <si>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</si>
  <si>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</si>
  <si>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</si>
  <si>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</si>
  <si>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</si>
  <si>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</si>
  <si>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</si>
  <si>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</si>
  <si>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</si>
  <si>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</si>
  <si>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</si>
  <si>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</si>
  <si>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</si>
  <si>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</si>
  <si>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</si>
  <si>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</si>
  <si>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</si>
  <si>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</si>
  <si>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</si>
  <si>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</si>
  <si>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</si>
  <si>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</si>
  <si>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</si>
  <si>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</si>
  <si>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</si>
  <si>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</si>
  <si>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</si>
  <si>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</si>
  <si>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</si>
  <si>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</si>
  <si>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</si>
  <si>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</si>
  <si>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</si>
  <si>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</si>
  <si>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</si>
  <si>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</si>
  <si>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</si>
  <si>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</si>
  <si>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</si>
  <si>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</si>
  <si>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</si>
  <si>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</si>
  <si>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</si>
  <si>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</si>
  <si>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</si>
  <si>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</si>
  <si>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</si>
  <si>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</si>
  <si>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</si>
  <si>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</si>
  <si>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</si>
  <si>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</si>
  <si>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</si>
  <si>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</si>
  <si>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</si>
  <si>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</si>
  <si>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</si>
  <si>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</si>
  <si>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</si>
  <si>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</si>
  <si>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</si>
  <si>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</si>
  <si>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</si>
  <si>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</si>
  <si>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</si>
  <si>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</si>
  <si>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</si>
  <si>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</si>
  <si>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</si>
  <si>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</si>
  <si>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</si>
  <si>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</si>
  <si>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</si>
  <si>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</si>
  <si>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</si>
  <si>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</si>
  <si>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</si>
  <si>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</si>
  <si>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</si>
  <si>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</si>
  <si>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</si>
  <si>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</si>
  <si>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</si>
  <si>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</si>
  <si>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</si>
  <si>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</si>
  <si>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</si>
  <si>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</si>
  <si>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</si>
  <si>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</si>
  <si>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</si>
  <si>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</si>
  <si>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</si>
  <si>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</si>
  <si>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</si>
  <si>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</si>
  <si>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</si>
  <si>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</si>
  <si>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</si>
  <si>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</si>
  <si>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</si>
  <si>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</si>
  <si>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</si>
  <si>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</si>
  <si>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</si>
  <si>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</si>
  <si>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</si>
  <si>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</si>
  <si>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</si>
  <si>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</si>
  <si>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</si>
  <si>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</si>
  <si>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</si>
  <si>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</si>
  <si>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</si>
  <si>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</si>
  <si>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</si>
  <si>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</si>
  <si>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</si>
  <si>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</si>
  <si>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</si>
  <si>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</si>
  <si>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</si>
  <si>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</si>
  <si>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</si>
  <si>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</si>
  <si>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</si>
  <si>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</si>
  <si>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</si>
  <si>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</si>
  <si>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</si>
  <si>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</si>
  <si>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</si>
  <si>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</si>
  <si>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</si>
  <si>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</si>
  <si>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</si>
  <si>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</si>
  <si>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</si>
  <si>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</si>
  <si>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</si>
  <si>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</si>
  <si>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</si>
  <si>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</si>
  <si>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</si>
  <si>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</si>
  <si>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</si>
  <si>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</si>
  <si>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</si>
  <si>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</si>
  <si>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</si>
  <si>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</si>
  <si>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</si>
  <si>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</si>
  <si>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</si>
  <si>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</si>
  <si>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</si>
  <si>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</si>
  <si>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</si>
  <si>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</si>
  <si>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</si>
  <si>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</si>
  <si>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</si>
  <si>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</si>
  <si>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</si>
  <si>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</si>
  <si>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</si>
  <si>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</si>
  <si>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</si>
  <si>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</si>
  <si>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</si>
  <si>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</si>
  <si>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</si>
  <si>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</si>
  <si>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</si>
  <si>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</si>
  <si>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</si>
  <si>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</si>
  <si>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</si>
  <si>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</si>
  <si>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</si>
  <si>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</si>
  <si>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</si>
  <si>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</si>
  <si>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</si>
  <si>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</si>
  <si>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</si>
  <si>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</si>
  <si>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</si>
  <si>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</si>
  <si>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</si>
  <si>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</si>
  <si>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</si>
  <si>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</si>
  <si>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</si>
  <si>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</si>
  <si>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</si>
  <si>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</si>
  <si>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</si>
  <si>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</si>
  <si>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</si>
  <si>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</si>
  <si>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</si>
  <si>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</si>
  <si>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</si>
  <si>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</si>
  <si>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</si>
  <si>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</si>
  <si>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</si>
  <si>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</si>
  <si>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</si>
  <si>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</si>
  <si>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</si>
  <si>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</si>
  <si>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</si>
  <si>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</si>
  <si>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</si>
  <si>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</si>
  <si>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</si>
  <si>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</si>
  <si>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</si>
  <si>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</si>
  <si>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</si>
  <si>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</si>
  <si>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</si>
  <si>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</si>
  <si>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</si>
  <si>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</si>
  <si>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</si>
  <si>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</si>
  <si>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</si>
  <si>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</si>
  <si>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</si>
  <si>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</si>
  <si>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</si>
  <si>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</si>
  <si>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</si>
  <si>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</si>
  <si>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</si>
  <si>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</si>
  <si>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</si>
  <si>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</si>
  <si>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</si>
  <si>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</si>
  <si>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</si>
  <si>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</si>
  <si>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</si>
  <si>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</si>
  <si>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</si>
  <si>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</si>
  <si>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</si>
  <si>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</si>
  <si>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</si>
  <si>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</si>
  <si>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</si>
  <si>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</si>
  <si>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</si>
  <si>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</si>
  <si>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</si>
  <si>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</si>
  <si>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</si>
  <si>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</si>
  <si>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</si>
  <si>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</si>
  <si>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</si>
  <si>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</si>
  <si>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</si>
  <si>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</si>
  <si>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</si>
  <si>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</si>
  <si>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</si>
  <si>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</si>
  <si>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</si>
  <si>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</si>
  <si>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</si>
  <si>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</si>
  <si>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</si>
  <si>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</si>
  <si>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</si>
  <si>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</si>
  <si>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</si>
  <si>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</si>
  <si>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</si>
  <si>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</si>
  <si>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</si>
  <si>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</si>
  <si>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</si>
  <si>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</si>
  <si>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</si>
  <si>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</si>
  <si>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</si>
  <si>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</si>
  <si>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</si>
  <si>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</si>
  <si>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</si>
  <si>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</si>
  <si>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</si>
  <si>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</si>
  <si>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</si>
  <si>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</si>
  <si>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</si>
  <si>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</si>
  <si>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</si>
  <si>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</si>
  <si>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</si>
  <si>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</si>
  <si>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</si>
  <si>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</si>
  <si>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</si>
  <si>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</si>
  <si>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</si>
  <si>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</si>
  <si>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</si>
  <si>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</si>
  <si>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</si>
  <si>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</si>
  <si>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</si>
  <si>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</si>
  <si>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</si>
  <si>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</si>
  <si>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</si>
  <si>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</si>
  <si>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</si>
  <si>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</si>
  <si>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</si>
  <si>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</si>
  <si>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</si>
  <si>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</si>
  <si>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</si>
  <si>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</si>
  <si>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</si>
  <si>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</si>
  <si>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</si>
  <si>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</si>
  <si>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</si>
  <si>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</si>
  <si>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</si>
  <si>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</si>
  <si>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</si>
  <si>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</si>
  <si>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</si>
  <si>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</si>
  <si>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</si>
  <si>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</si>
  <si>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</si>
  <si>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</si>
  <si>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</si>
  <si>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</si>
  <si>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</si>
  <si>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</si>
  <si>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</si>
  <si>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</si>
  <si>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</si>
  <si>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</si>
  <si>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</si>
  <si>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</si>
  <si>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</si>
  <si>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</si>
  <si>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</si>
  <si>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</si>
  <si>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</si>
  <si>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</si>
  <si>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</si>
  <si>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</si>
  <si>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</si>
  <si>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</si>
  <si>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</si>
  <si>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</si>
  <si>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</si>
  <si>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</si>
  <si>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</si>
  <si>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</si>
  <si>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</si>
  <si>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</si>
  <si>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</si>
  <si>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</si>
  <si>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</si>
  <si>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</si>
  <si>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</si>
  <si>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</si>
  <si>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</si>
  <si>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</si>
  <si>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</si>
  <si>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</si>
  <si>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</si>
  <si>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</si>
  <si>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</si>
  <si>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</si>
  <si>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</si>
  <si>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</si>
  <si>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</si>
  <si>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</si>
  <si>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</si>
  <si>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</si>
  <si>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</si>
  <si>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</si>
  <si>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</si>
  <si>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</si>
  <si>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</si>
  <si>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</si>
  <si>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</si>
  <si>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</si>
  <si>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</si>
  <si>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</si>
  <si>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</si>
  <si>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</si>
  <si>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</si>
  <si>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</si>
  <si>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</si>
  <si>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</si>
  <si>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</si>
  <si>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</si>
  <si>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</si>
  <si>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</si>
  <si>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</si>
  <si>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</si>
  <si>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</si>
  <si>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</si>
  <si>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</si>
  <si>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</si>
  <si>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</si>
  <si>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</si>
  <si>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</si>
  <si>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</si>
  <si>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</si>
  <si>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</si>
  <si>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</si>
  <si>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</si>
  <si>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</si>
  <si>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</si>
  <si>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</si>
  <si>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</si>
  <si>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</si>
  <si>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</si>
  <si>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</si>
  <si>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</si>
  <si>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</si>
  <si>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</si>
  <si>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</si>
  <si>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</si>
  <si>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</si>
  <si>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</si>
  <si>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</si>
  <si>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</si>
  <si>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</si>
  <si>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</si>
  <si>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</si>
  <si>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</si>
  <si>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</si>
  <si>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</si>
  <si>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</si>
  <si>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</si>
  <si>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</si>
  <si>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</si>
  <si>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</si>
  <si>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</si>
  <si>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</si>
  <si>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</si>
  <si>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</si>
  <si>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</si>
  <si>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</si>
  <si>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</si>
  <si>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</si>
  <si>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</si>
  <si>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</si>
  <si>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</si>
  <si>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</si>
  <si>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</si>
  <si>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</si>
  <si>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</si>
  <si>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</si>
  <si>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</si>
  <si>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</si>
  <si>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</si>
  <si>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</si>
  <si>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</si>
  <si>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</si>
  <si>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</si>
  <si>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</si>
  <si>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</si>
  <si>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</si>
  <si>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</si>
  <si>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</si>
  <si>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</si>
  <si>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</si>
  <si>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</si>
  <si>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</si>
  <si>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</si>
  <si>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</si>
  <si>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</si>
  <si>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</si>
  <si>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</si>
  <si>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</si>
  <si>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</si>
  <si>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</si>
  <si>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</si>
  <si>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</si>
  <si>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</si>
  <si>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</si>
  <si>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</si>
  <si>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</si>
  <si>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</si>
  <si>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</si>
  <si>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</si>
  <si>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</si>
  <si>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</si>
  <si>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</si>
  <si>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</si>
  <si>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</si>
  <si>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</si>
  <si>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</si>
  <si>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</si>
  <si>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</si>
  <si>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</si>
  <si>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</si>
  <si>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</si>
  <si>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</si>
  <si>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</si>
  <si>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</si>
  <si>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</si>
  <si>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</si>
  <si>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</si>
  <si>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</si>
  <si>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</si>
  <si>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</si>
  <si>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</si>
  <si>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</si>
  <si>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</si>
  <si>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</si>
  <si>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</si>
  <si>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</si>
  <si>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</si>
  <si>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</si>
  <si>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</si>
  <si>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</si>
  <si>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</si>
  <si>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</si>
  <si>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</si>
  <si>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</si>
  <si>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</si>
  <si>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</si>
  <si>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</si>
  <si>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</si>
  <si>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</si>
  <si>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</si>
  <si>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</si>
  <si>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</si>
  <si>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</si>
  <si>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</si>
  <si>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</si>
  <si>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</si>
  <si>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</si>
  <si>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</si>
  <si>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</si>
  <si>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</si>
  <si>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</si>
  <si>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</si>
  <si>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</si>
  <si>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</si>
  <si>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</si>
  <si>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</si>
  <si>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</si>
  <si>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</si>
  <si>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</si>
  <si>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</si>
  <si>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</si>
  <si>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</si>
  <si>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</si>
  <si>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</si>
  <si>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</si>
  <si>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</si>
  <si>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</si>
  <si>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</si>
  <si>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</si>
  <si>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</si>
  <si>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</si>
  <si>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</si>
  <si>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</si>
  <si>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</si>
  <si>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</si>
  <si>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</si>
  <si>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</si>
  <si>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</si>
  <si>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</si>
  <si>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</si>
  <si>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</si>
  <si>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</si>
  <si>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</si>
  <si>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</si>
  <si>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</si>
  <si>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</si>
  <si>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</si>
  <si>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</si>
  <si>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</si>
  <si>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</si>
  <si>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</si>
  <si>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</si>
  <si>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</si>
  <si>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</si>
  <si>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</si>
  <si>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</si>
  <si>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</si>
  <si>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</si>
  <si>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</si>
  <si>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</si>
  <si>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</si>
  <si>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</si>
  <si>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</si>
  <si>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</si>
  <si>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</si>
  <si>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</si>
  <si>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</si>
  <si>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</si>
  <si>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</si>
  <si>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</si>
  <si>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</si>
  <si>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</si>
  <si>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</si>
  <si>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</si>
  <si>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</si>
  <si>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</si>
  <si>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</si>
  <si>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</si>
  <si>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</si>
  <si>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</si>
  <si>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</si>
  <si>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</si>
  <si>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</si>
  <si>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</si>
  <si>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</si>
  <si>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</si>
  <si>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</si>
  <si>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</si>
  <si>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</si>
  <si>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</si>
  <si>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</si>
  <si>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</si>
  <si>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</si>
  <si>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</si>
  <si>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</si>
  <si>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</si>
  <si>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</si>
  <si>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</si>
  <si>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</si>
  <si>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</si>
  <si>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</si>
  <si>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</si>
  <si>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</si>
  <si>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</si>
  <si>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</si>
  <si>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</si>
  <si>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</si>
  <si>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</si>
  <si>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</si>
  <si>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</si>
  <si>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</si>
  <si>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</si>
  <si>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</si>
  <si>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</si>
  <si>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</si>
  <si>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</si>
  <si>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</si>
  <si>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</si>
  <si>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</si>
  <si>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</si>
  <si>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</si>
  <si>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</si>
  <si>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</si>
  <si>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</si>
  <si>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</si>
  <si>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</si>
  <si>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</si>
  <si>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</si>
  <si>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</si>
  <si>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</si>
  <si>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</si>
  <si>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</si>
  <si>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</si>
  <si>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</si>
  <si>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</si>
  <si>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</si>
  <si>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</si>
  <si>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</si>
  <si>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</si>
  <si>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</si>
  <si>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</si>
  <si>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</si>
  <si>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</si>
  <si>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</si>
  <si>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</si>
  <si>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</si>
  <si>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</si>
  <si>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</si>
  <si>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</si>
  <si>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</si>
  <si>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</si>
  <si>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</si>
  <si>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</si>
  <si>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</si>
  <si>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</si>
  <si>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</si>
  <si>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</si>
  <si>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</si>
  <si>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</si>
  <si>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</si>
  <si>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</si>
  <si>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</si>
  <si>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</si>
  <si>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</si>
  <si>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</si>
  <si>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</si>
  <si>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</si>
  <si>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</si>
  <si>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</si>
  <si>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</si>
  <si>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</si>
  <si>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</si>
  <si>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</si>
  <si>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</si>
  <si>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</si>
  <si>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</si>
  <si>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</si>
  <si>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</si>
  <si>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</si>
  <si>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</si>
  <si>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</si>
  <si>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</si>
  <si>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</si>
  <si>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</si>
  <si>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</si>
  <si>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</si>
  <si>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</si>
  <si>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</si>
  <si>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</si>
  <si>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</si>
  <si>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</si>
  <si>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</si>
  <si>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</si>
  <si>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</si>
  <si>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</si>
  <si>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</si>
  <si>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</si>
  <si>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</si>
  <si>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</si>
  <si>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</si>
  <si>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</si>
  <si>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</si>
  <si>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</si>
  <si>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</si>
  <si>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</si>
  <si>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</si>
  <si>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</si>
  <si>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</si>
  <si>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</si>
  <si>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</si>
  <si>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</si>
  <si>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</si>
  <si>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</si>
  <si>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</si>
  <si>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</si>
  <si>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</si>
  <si>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</si>
  <si>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</si>
  <si>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</si>
  <si>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</si>
  <si>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</si>
  <si>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</si>
  <si>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</si>
  <si>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</si>
  <si>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</si>
  <si>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</si>
  <si>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</si>
  <si>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</si>
  <si>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</si>
  <si>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</si>
  <si>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</si>
  <si>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</si>
  <si>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</si>
  <si>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</si>
  <si>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</si>
  <si>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</si>
  <si>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</si>
  <si>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</si>
  <si>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</si>
  <si>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</si>
  <si>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</si>
  <si>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</si>
  <si>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</si>
  <si>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</si>
  <si>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</si>
  <si>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</si>
  <si>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</si>
  <si>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</si>
  <si>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</si>
  <si>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</si>
  <si>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</si>
  <si>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</si>
  <si>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</si>
  <si>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</si>
  <si>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</si>
  <si>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</si>
  <si>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</si>
  <si>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</si>
  <si>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</si>
  <si>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</si>
  <si>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</si>
  <si>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</si>
  <si>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</si>
  <si>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</si>
  <si>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</si>
  <si>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</si>
  <si>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</si>
  <si>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</si>
  <si>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</si>
  <si>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</si>
  <si>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</si>
  <si>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</si>
  <si>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</si>
  <si>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</si>
  <si>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</si>
  <si>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</si>
  <si>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</si>
  <si>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</si>
  <si>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</si>
  <si>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</si>
  <si>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</si>
  <si>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</si>
  <si>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</si>
  <si>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</si>
  <si>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</si>
  <si>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</si>
  <si>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</si>
  <si>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</si>
  <si>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</si>
  <si>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</si>
  <si>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</si>
  <si>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</si>
  <si>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</si>
  <si>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</si>
  <si>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</si>
  <si>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</si>
  <si>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</si>
  <si>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</si>
  <si>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</si>
  <si>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</si>
  <si>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</si>
  <si>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</si>
  <si>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</si>
  <si>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</si>
  <si>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</si>
  <si>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</si>
  <si>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</si>
  <si>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</si>
  <si>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</si>
  <si>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</si>
  <si>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</si>
  <si>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</si>
  <si>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</si>
  <si>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</si>
  <si>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</si>
  <si>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</si>
  <si>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</si>
  <si>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</si>
  <si>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</si>
  <si>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</si>
  <si>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</si>
  <si>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</si>
  <si>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</si>
  <si>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</si>
  <si>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</si>
  <si>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</si>
  <si>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</si>
  <si>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</si>
  <si>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</si>
  <si>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</si>
  <si>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</si>
  <si>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</si>
  <si>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</si>
  <si>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</si>
  <si>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</si>
  <si>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</si>
  <si>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</si>
  <si>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</si>
  <si>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</si>
  <si>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</si>
  <si>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</si>
  <si>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</si>
  <si>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</si>
  <si>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</si>
  <si>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</si>
  <si>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</si>
  <si>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</si>
  <si>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</si>
  <si>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</si>
  <si>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</si>
  <si>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</si>
  <si>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</si>
  <si>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</si>
  <si>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</si>
  <si>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</si>
  <si>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</si>
  <si>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</si>
  <si>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</si>
  <si>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</si>
  <si>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</si>
  <si>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</si>
  <si>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</si>
  <si>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</si>
  <si>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</si>
  <si>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</si>
  <si>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</si>
  <si>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</si>
  <si>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</si>
  <si>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</si>
  <si>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</si>
  <si>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</si>
  <si>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</si>
  <si>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</si>
  <si>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</si>
  <si>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</si>
  <si>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</si>
  <si>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</si>
  <si>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</si>
  <si>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</si>
  <si>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</si>
  <si>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</si>
  <si>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</si>
  <si>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</si>
  <si>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</si>
  <si>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</si>
  <si>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</si>
  <si>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</si>
  <si>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</si>
  <si>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</si>
  <si>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</si>
  <si>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</si>
  <si>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</si>
  <si>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</si>
  <si>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</si>
  <si>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</si>
  <si>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</si>
  <si>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</si>
  <si>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</si>
  <si>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</si>
  <si>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</si>
  <si>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</si>
  <si>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</si>
  <si>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</si>
  <si>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</si>
  <si>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</si>
  <si>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</si>
  <si>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</si>
  <si>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</si>
  <si>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</si>
  <si>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</si>
  <si>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</si>
  <si>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</si>
  <si>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</si>
  <si>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</si>
  <si>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</si>
  <si>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</si>
  <si>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</si>
  <si>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</si>
  <si>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</si>
  <si>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</si>
  <si>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</si>
  <si>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</si>
  <si>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</si>
  <si>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</si>
  <si>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</si>
  <si>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</si>
  <si>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</si>
  <si>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</si>
  <si>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</si>
  <si>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</si>
  <si>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</si>
  <si>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</si>
  <si>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</si>
  <si>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</si>
  <si>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</si>
  <si>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</si>
  <si>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</si>
  <si>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</si>
  <si>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</si>
  <si>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</si>
  <si>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</si>
  <si>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</si>
  <si>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</si>
  <si>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</si>
  <si>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</si>
  <si>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</si>
  <si>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</si>
  <si>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</si>
  <si>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</si>
  <si>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</si>
  <si>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</si>
  <si>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</si>
  <si>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</si>
  <si>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</si>
  <si>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</si>
  <si>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</si>
  <si>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</si>
  <si>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</si>
  <si>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</si>
  <si>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</si>
  <si>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</si>
  <si>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</si>
  <si>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</si>
  <si>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</si>
  <si>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</si>
  <si>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</si>
  <si>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</si>
  <si>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</si>
  <si>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</si>
  <si>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</si>
  <si>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</si>
  <si>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</si>
  <si>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</si>
  <si>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</si>
  <si>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</si>
  <si>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</si>
  <si>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</si>
  <si>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</si>
  <si>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</si>
  <si>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</si>
  <si>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</si>
  <si>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</si>
  <si>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</si>
  <si>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</si>
  <si>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</si>
  <si>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</si>
  <si>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</si>
  <si>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</si>
  <si>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</si>
  <si>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</si>
  <si>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</si>
  <si>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</si>
  <si>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</si>
  <si>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</si>
  <si>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</si>
  <si>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</si>
  <si>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</si>
  <si>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</si>
  <si>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</si>
  <si>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</si>
  <si>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</si>
  <si>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</si>
  <si>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</si>
  <si>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</si>
  <si>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</si>
  <si>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</si>
  <si>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</si>
  <si>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</si>
  <si>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</si>
  <si>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</si>
  <si>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</si>
  <si>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</si>
  <si>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</si>
  <si>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</si>
  <si>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</si>
  <si>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</si>
  <si>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</si>
  <si>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</si>
  <si>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</si>
  <si>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</si>
  <si>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</si>
  <si>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</si>
  <si>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</si>
  <si>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</si>
  <si>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</si>
  <si>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</si>
  <si>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</si>
  <si>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</si>
  <si>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</si>
  <si>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</si>
  <si>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</si>
  <si>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</si>
  <si>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</si>
  <si>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</si>
  <si>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</si>
  <si>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</si>
  <si>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</si>
  <si>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</si>
  <si>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</si>
  <si>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</si>
  <si>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</si>
  <si>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</si>
  <si>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</si>
  <si>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</si>
  <si>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</si>
  <si>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</si>
  <si>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</si>
  <si>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</si>
  <si>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</si>
  <si>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</si>
  <si>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</si>
  <si>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</si>
  <si>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</si>
  <si>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</si>
  <si>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</si>
  <si>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</si>
  <si>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</si>
  <si>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</si>
  <si>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</si>
  <si>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</si>
  <si>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</si>
  <si>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</si>
  <si>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</si>
  <si>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</si>
  <si>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</si>
  <si>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</si>
  <si>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</si>
  <si>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</si>
  <si>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</si>
  <si>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</si>
  <si>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</si>
  <si>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</si>
  <si>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</si>
  <si>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</si>
  <si>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</si>
  <si>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</si>
  <si>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</si>
  <si>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</si>
  <si>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</si>
  <si>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</si>
  <si>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</si>
  <si>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</si>
  <si>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</si>
  <si>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</si>
  <si>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</si>
  <si>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</si>
  <si>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</si>
  <si>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</si>
  <si>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</si>
  <si>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</si>
  <si>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</si>
  <si>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</si>
  <si>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</si>
  <si>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</si>
  <si>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</si>
  <si>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</si>
  <si>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</si>
  <si>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</si>
  <si>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</si>
  <si>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</si>
  <si>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</si>
  <si>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</si>
  <si>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</si>
  <si>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</si>
  <si>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</si>
  <si>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</si>
  <si>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</si>
  <si>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</si>
  <si>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</si>
  <si>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</si>
  <si>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</si>
  <si>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</si>
  <si>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</si>
  <si>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</si>
  <si>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</si>
  <si>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</si>
  <si>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</si>
  <si>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</si>
  <si>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</si>
  <si>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</si>
  <si>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</si>
  <si>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</si>
  <si>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</si>
  <si>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</si>
  <si>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</si>
  <si>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</si>
  <si>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</si>
  <si>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</si>
  <si>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</si>
  <si>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</si>
  <si>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</si>
  <si>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</si>
  <si>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</si>
  <si>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</si>
  <si>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</si>
  <si>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</si>
  <si>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</si>
  <si>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</si>
  <si>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</si>
  <si>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</si>
  <si>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</si>
  <si>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</si>
  <si>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</si>
  <si>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</si>
  <si>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</si>
  <si>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</si>
  <si>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</si>
  <si>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</si>
  <si>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</si>
  <si>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</si>
  <si>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</si>
  <si>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</si>
  <si>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</si>
  <si>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</si>
  <si>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</si>
  <si>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</si>
  <si>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</si>
  <si>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</si>
  <si>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</si>
  <si>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</si>
  <si>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</si>
  <si>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</si>
  <si>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</si>
  <si>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</si>
  <si>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</si>
  <si>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</si>
  <si>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</si>
  <si>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</si>
  <si>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</si>
  <si>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</si>
  <si>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</si>
  <si>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</si>
  <si>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</si>
  <si>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</si>
  <si>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</si>
  <si>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</si>
  <si>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</si>
  <si>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</si>
  <si>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</si>
  <si>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</si>
  <si>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</si>
  <si>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</si>
  <si>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</si>
  <si>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</si>
  <si>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</si>
  <si>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</si>
  <si>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</si>
  <si>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</si>
  <si>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</si>
  <si>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</si>
  <si>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</si>
  <si>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</si>
  <si>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</si>
  <si>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</si>
  <si>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</si>
  <si>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</si>
  <si>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</si>
  <si>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</si>
  <si>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</si>
  <si>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</si>
  <si>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</si>
  <si>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</si>
  <si>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</si>
  <si>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</si>
  <si>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</si>
  <si>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</si>
  <si>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</si>
  <si>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</si>
  <si>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</si>
  <si>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</si>
  <si>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</si>
  <si>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</si>
  <si>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</si>
  <si>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</si>
  <si>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</si>
  <si>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</si>
  <si>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</si>
  <si>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</si>
  <si>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</si>
  <si>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</si>
  <si>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</si>
  <si>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</si>
  <si>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</si>
  <si>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</si>
  <si>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</si>
  <si>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</si>
  <si>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</si>
  <si>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</si>
  <si>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</si>
  <si>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</si>
  <si>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</si>
  <si>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</si>
  <si>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</si>
  <si>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</si>
  <si>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</si>
  <si>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</si>
  <si>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</si>
  <si>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</si>
  <si>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</si>
  <si>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</si>
  <si>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</si>
  <si>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</si>
  <si>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</si>
  <si>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</si>
  <si>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</si>
  <si>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</si>
  <si>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</si>
  <si>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</si>
  <si>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</si>
  <si>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</si>
  <si>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</si>
  <si>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</si>
  <si>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</si>
  <si>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</si>
  <si>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</si>
  <si>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</si>
  <si>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</si>
  <si>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</si>
  <si>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</si>
  <si>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</si>
  <si>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</si>
  <si>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</si>
  <si>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</si>
  <si>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</si>
  <si>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</si>
  <si>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</si>
  <si>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</si>
  <si>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</si>
  <si>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</si>
  <si>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</si>
  <si>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</si>
  <si>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</si>
  <si>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</si>
  <si>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</si>
  <si>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</si>
  <si>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</si>
  <si>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</si>
  <si>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</si>
  <si>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</si>
  <si>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</si>
  <si>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</si>
  <si>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</si>
  <si>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</si>
  <si>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</si>
  <si>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</si>
  <si>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</si>
  <si>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</si>
  <si>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</si>
  <si>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</si>
  <si>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</si>
  <si>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</si>
  <si>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</si>
  <si>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</si>
  <si>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</si>
  <si>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</si>
  <si>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</si>
  <si>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</si>
  <si>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</si>
  <si>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</si>
  <si>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</si>
  <si>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</si>
  <si>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</si>
  <si>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</si>
  <si>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</si>
  <si>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</si>
  <si>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</si>
  <si>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</si>
  <si>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</si>
  <si>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</si>
  <si>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</si>
  <si>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</si>
  <si>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</si>
  <si>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</si>
  <si>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</si>
  <si>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</si>
  <si>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</si>
  <si>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</si>
  <si>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</si>
  <si>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</si>
  <si>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</si>
  <si>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</si>
  <si>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</si>
  <si>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</si>
  <si>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</si>
  <si>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</si>
  <si>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</si>
  <si>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</si>
  <si>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</si>
  <si>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</si>
  <si>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</si>
  <si>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</si>
  <si>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</si>
  <si>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</si>
  <si>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</si>
  <si>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</si>
  <si>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</si>
  <si>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</si>
  <si>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</si>
  <si>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</si>
  <si>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</si>
  <si>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</si>
  <si>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</si>
  <si>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</si>
  <si>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</si>
  <si>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</si>
  <si>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</si>
  <si>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</si>
  <si>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</si>
  <si>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</si>
  <si>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</si>
  <si>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</si>
  <si>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</si>
  <si>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</si>
  <si>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</si>
  <si>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</si>
  <si>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</si>
  <si>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</si>
  <si>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</si>
  <si>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</si>
  <si>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</si>
  <si>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</si>
  <si>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</si>
  <si>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</si>
  <si>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</si>
  <si>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</si>
  <si>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</si>
  <si>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</si>
  <si>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</si>
  <si>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</si>
  <si>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</si>
  <si>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</si>
  <si>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</si>
  <si>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</si>
  <si>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</si>
  <si>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</si>
  <si>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</si>
  <si>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</si>
  <si>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</si>
  <si>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</si>
  <si>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</si>
  <si>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</si>
  <si>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</si>
  <si>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</si>
  <si>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</si>
  <si>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</si>
  <si>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</si>
  <si>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</si>
  <si>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</si>
  <si>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</si>
  <si>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</si>
  <si>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</si>
  <si>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</si>
  <si>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</si>
  <si>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</si>
  <si>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</si>
  <si>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</si>
  <si>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</si>
  <si>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</si>
  <si>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</si>
  <si>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</si>
  <si>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</si>
  <si>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</si>
  <si>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</si>
  <si>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</si>
  <si>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</si>
  <si>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</si>
  <si>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</si>
  <si>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</si>
  <si>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</si>
  <si>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</si>
  <si>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</si>
  <si>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</si>
  <si>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</si>
  <si>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</si>
  <si>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</si>
  <si>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</si>
  <si>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</si>
  <si>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</si>
  <si>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</si>
  <si>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</si>
  <si>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</si>
  <si>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</si>
  <si>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</si>
  <si>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</si>
  <si>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</si>
  <si>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</si>
  <si>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</si>
  <si>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</si>
  <si>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</si>
  <si>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</si>
  <si>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</si>
  <si>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</si>
  <si>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</si>
  <si>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</si>
  <si>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</si>
  <si>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</si>
  <si>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</si>
  <si>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</si>
  <si>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</si>
  <si>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</si>
  <si>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</si>
  <si>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</si>
  <si>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</si>
  <si>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</si>
  <si>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</si>
  <si>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</si>
  <si>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</si>
  <si>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</si>
  <si>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</si>
  <si>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</si>
  <si>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</si>
  <si>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</si>
  <si>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</si>
  <si>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</si>
  <si>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</si>
  <si>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</si>
  <si>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</si>
  <si>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</si>
  <si>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</si>
  <si>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</si>
  <si>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</si>
  <si>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</si>
  <si>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</si>
  <si>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</si>
  <si>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</si>
  <si>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</si>
  <si>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</si>
  <si>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</si>
  <si>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</si>
  <si>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</si>
  <si>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</si>
  <si>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</si>
  <si>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</si>
  <si>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</si>
  <si>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</si>
  <si>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</si>
  <si>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</si>
  <si>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</si>
  <si>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</si>
  <si>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</si>
  <si>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</si>
  <si>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</si>
  <si>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</si>
  <si>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</si>
  <si>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</si>
  <si>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</si>
  <si>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</si>
  <si>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</si>
  <si>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</si>
  <si>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</si>
  <si>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</si>
  <si>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</si>
  <si>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</si>
  <si>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</si>
  <si>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</si>
  <si>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</si>
  <si>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</si>
  <si>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</si>
  <si>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</si>
  <si>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</si>
  <si>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</si>
  <si>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</si>
  <si>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</si>
  <si>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</si>
  <si>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</si>
  <si>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</si>
  <si>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</si>
  <si>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</si>
  <si>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</si>
  <si>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</si>
  <si>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</si>
  <si>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</si>
  <si>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</si>
  <si>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</si>
  <si>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</si>
  <si>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</si>
  <si>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</si>
  <si>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</si>
  <si>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</si>
  <si>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</si>
  <si>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</si>
  <si>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</si>
  <si>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</si>
  <si>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</si>
  <si>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</si>
  <si>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</si>
  <si>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</si>
  <si>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</si>
  <si>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</si>
  <si>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</si>
  <si>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</si>
  <si>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</si>
  <si>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</si>
  <si>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</si>
  <si>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</si>
  <si>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</si>
  <si>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</si>
  <si>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</si>
  <si>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</si>
  <si>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</si>
  <si>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</si>
  <si>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</si>
  <si>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</si>
  <si>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</si>
  <si>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</si>
  <si>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</si>
  <si>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</si>
  <si>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</si>
  <si>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</si>
  <si>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</si>
  <si>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</si>
  <si>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</si>
  <si>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</si>
  <si>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</si>
  <si>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</si>
  <si>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</si>
  <si>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</si>
  <si>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</si>
  <si>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</si>
  <si>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</si>
  <si>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</si>
  <si>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</si>
  <si>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</si>
  <si>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</si>
  <si>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</si>
  <si>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</si>
  <si>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</si>
  <si>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</si>
  <si>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</si>
  <si>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</si>
  <si>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</si>
  <si>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</si>
  <si>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</si>
  <si>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</si>
  <si>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</si>
  <si>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</si>
  <si>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</si>
  <si>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</si>
  <si>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</si>
  <si>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</si>
  <si>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</si>
  <si>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</si>
  <si>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</si>
  <si>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</si>
  <si>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</si>
  <si>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</si>
  <si>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</si>
  <si>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</si>
  <si>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</si>
  <si>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</si>
  <si>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</si>
  <si>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</si>
  <si>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</si>
  <si>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</si>
  <si>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</si>
  <si>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</si>
  <si>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</si>
  <si>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</si>
  <si>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</si>
  <si>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</si>
  <si>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</si>
  <si>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</si>
  <si>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</si>
  <si>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</si>
  <si>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</si>
  <si>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</si>
  <si>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</si>
  <si>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</si>
  <si>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</si>
  <si>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</si>
  <si>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</si>
  <si>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</si>
  <si>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</si>
  <si>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</si>
  <si>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</si>
  <si>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</si>
  <si>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</si>
  <si>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</si>
  <si>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</si>
  <si>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</si>
  <si>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</si>
  <si>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</si>
  <si>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</si>
  <si>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</si>
  <si>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</si>
  <si>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</si>
  <si>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</si>
  <si>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</si>
  <si>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</si>
  <si>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</si>
  <si>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</si>
  <si>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</si>
  <si>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</si>
  <si>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</si>
  <si>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</si>
  <si>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</si>
  <si>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</si>
  <si>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</si>
  <si>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</si>
  <si>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</si>
  <si>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</si>
  <si>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</si>
  <si>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</si>
  <si>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</si>
  <si>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</si>
  <si>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</si>
  <si>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</si>
  <si>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</si>
  <si>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</si>
  <si>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</si>
  <si>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</si>
  <si>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</si>
  <si>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</si>
  <si>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</si>
  <si>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</si>
  <si>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</si>
  <si>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</si>
  <si>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</si>
  <si>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</si>
  <si>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</si>
  <si>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</si>
  <si>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</si>
  <si>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</si>
  <si>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</si>
  <si>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</si>
  <si>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</si>
  <si>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</si>
  <si>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</si>
  <si>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</si>
  <si>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</si>
  <si>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</si>
  <si>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</si>
  <si>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</si>
  <si>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</si>
  <si>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</si>
  <si>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</si>
  <si>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</si>
  <si>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</si>
  <si>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</si>
  <si>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</si>
  <si>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</si>
  <si>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</si>
  <si>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</si>
  <si>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</si>
  <si>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</si>
  <si>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</si>
  <si>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</si>
  <si>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</si>
  <si>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</si>
  <si>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</si>
  <si>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</si>
  <si>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</si>
  <si>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</si>
  <si>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</si>
  <si>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</si>
  <si>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</si>
  <si>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</si>
  <si>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</si>
  <si>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</si>
  <si>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</si>
  <si>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</si>
  <si>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</si>
  <si>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</si>
  <si>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</si>
  <si>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</si>
  <si>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</si>
  <si>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</si>
  <si>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</si>
  <si>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</si>
  <si>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</si>
  <si>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</si>
  <si>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</si>
  <si>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</si>
  <si>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</si>
  <si>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</si>
  <si>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</si>
  <si>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</si>
  <si>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</si>
  <si>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</si>
  <si>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</si>
  <si>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</si>
  <si>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</si>
  <si>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</si>
  <si>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</si>
  <si>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</si>
  <si>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</si>
  <si>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</si>
  <si>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</si>
  <si>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</si>
  <si>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</si>
  <si>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</si>
  <si>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</si>
  <si>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</si>
  <si>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</si>
  <si>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</si>
  <si>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</si>
  <si>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</si>
  <si>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</si>
  <si>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</si>
  <si>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</si>
  <si>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</si>
  <si>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</si>
  <si>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</si>
  <si>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</si>
  <si>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</si>
  <si>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</si>
  <si>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</si>
  <si>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</si>
  <si>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</si>
  <si>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</si>
  <si>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</si>
  <si>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</si>
  <si>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</si>
  <si>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</si>
  <si>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</si>
  <si>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</si>
  <si>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</si>
  <si>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</si>
  <si>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</si>
  <si>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</si>
  <si>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</si>
  <si>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</si>
  <si>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</si>
  <si>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</si>
  <si>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</si>
  <si>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</si>
  <si>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</si>
  <si>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</si>
  <si>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</si>
  <si>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</si>
  <si>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</si>
  <si>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</si>
  <si>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</si>
  <si>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</si>
  <si>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</si>
  <si>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</si>
  <si>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</si>
  <si>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</si>
  <si>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</si>
  <si>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</si>
  <si>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</si>
  <si>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</si>
  <si>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</si>
  <si>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</si>
  <si>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</si>
  <si>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</si>
  <si>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</si>
  <si>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</si>
  <si>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</si>
  <si>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</si>
  <si>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</si>
  <si>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</si>
  <si>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</si>
  <si>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</si>
  <si>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</si>
  <si>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</si>
  <si>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</si>
  <si>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</si>
  <si>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</si>
  <si>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</si>
  <si>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</si>
  <si>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</si>
  <si>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</si>
  <si>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</si>
  <si>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</si>
  <si>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</si>
  <si>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</si>
  <si>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</si>
  <si>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</si>
  <si>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</si>
  <si>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</si>
  <si>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</si>
  <si>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</si>
  <si>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</si>
  <si>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</si>
  <si>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</si>
  <si>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</si>
  <si>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</si>
  <si>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</si>
  <si>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</si>
  <si>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</si>
  <si>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</si>
  <si>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</si>
  <si>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</si>
  <si>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</si>
  <si>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</si>
  <si>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</si>
  <si>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</si>
  <si>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</si>
  <si>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</si>
  <si>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</si>
  <si>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</si>
  <si>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</si>
  <si>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</si>
  <si>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</si>
  <si>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</si>
  <si>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</si>
  <si>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</si>
  <si>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</si>
  <si>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</si>
  <si>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</si>
  <si>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</si>
  <si>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</si>
  <si>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</si>
  <si>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</si>
  <si>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</si>
  <si>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</si>
  <si>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</si>
  <si>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</si>
  <si>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</si>
  <si>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</si>
  <si>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</si>
  <si>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</si>
  <si>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</si>
  <si>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</si>
  <si>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</si>
  <si>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</si>
  <si>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</si>
  <si>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</si>
  <si>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</si>
  <si>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</si>
  <si>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</si>
  <si>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</si>
  <si>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</si>
  <si>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</si>
  <si>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</si>
  <si>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</si>
  <si>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</si>
  <si>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</si>
  <si>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</si>
  <si>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</si>
  <si>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</si>
  <si>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</si>
  <si>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</si>
  <si>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</si>
  <si>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</si>
  <si>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</si>
  <si>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</si>
  <si>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</si>
  <si>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</si>
  <si>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</si>
  <si>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</si>
  <si>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</si>
  <si>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</si>
  <si>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</si>
  <si>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</si>
  <si>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</si>
  <si>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</si>
  <si>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</si>
  <si>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</si>
  <si>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</si>
  <si>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</si>
  <si>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</si>
  <si>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</si>
  <si>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</si>
  <si>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</si>
  <si>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</si>
  <si>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</si>
  <si>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</si>
  <si>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</si>
  <si>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</si>
  <si>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</si>
  <si>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</si>
  <si>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</si>
  <si>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</si>
  <si>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</si>
  <si>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</si>
  <si>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</si>
  <si>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</si>
  <si>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</si>
  <si>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</si>
  <si>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</si>
  <si>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</si>
  <si>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</si>
  <si>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</si>
  <si>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</si>
  <si>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</si>
  <si>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</si>
  <si>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</si>
  <si>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</si>
  <si>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</si>
  <si>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</si>
  <si>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</si>
  <si>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</si>
  <si>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</si>
  <si>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</si>
  <si>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</si>
  <si>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</si>
  <si>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</si>
  <si>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</si>
  <si>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</si>
  <si>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</si>
  <si>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</si>
  <si>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</si>
  <si>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</si>
  <si>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</si>
  <si>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</si>
  <si>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</si>
  <si>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</si>
  <si>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</si>
  <si>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</si>
  <si>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</si>
  <si>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</si>
  <si>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</si>
  <si>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</si>
  <si>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</si>
  <si>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</si>
  <si>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</si>
  <si>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</si>
  <si>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</si>
  <si>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</si>
  <si>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</si>
  <si>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</si>
  <si>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</si>
  <si>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</si>
  <si>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</si>
  <si>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</si>
  <si>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</si>
  <si>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</si>
  <si>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</si>
  <si>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</si>
  <si>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</si>
  <si>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</si>
  <si>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</si>
  <si>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</si>
  <si>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</si>
  <si>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</si>
  <si>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</si>
  <si>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</si>
  <si>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</si>
  <si>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</si>
  <si>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</si>
  <si>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</si>
  <si>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</si>
  <si>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</si>
  <si>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</si>
  <si>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</si>
  <si>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</si>
  <si>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</si>
  <si>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</si>
  <si>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</si>
  <si>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</si>
  <si>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</si>
  <si>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</si>
  <si>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</si>
  <si>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</si>
  <si>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</si>
  <si>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</si>
  <si>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</si>
  <si>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</si>
  <si>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</si>
  <si>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</si>
  <si>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</si>
  <si>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</si>
  <si>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</si>
  <si>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</si>
  <si>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</si>
  <si>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</si>
  <si>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</si>
  <si>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</si>
  <si>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</si>
  <si>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</si>
  <si>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</si>
  <si>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</si>
  <si>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</si>
  <si>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</si>
  <si>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</si>
  <si>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</si>
  <si>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</si>
  <si>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</si>
  <si>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</si>
  <si>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</si>
  <si>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</si>
  <si>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</si>
  <si>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</si>
  <si>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</si>
  <si>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</si>
  <si>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</si>
  <si>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</si>
  <si>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</si>
  <si>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</si>
  <si>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</si>
  <si>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</si>
  <si>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</si>
  <si>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</si>
  <si>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</si>
  <si>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</si>
  <si>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</si>
  <si>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</si>
  <si>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</si>
  <si>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</si>
  <si>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</si>
  <si>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</si>
  <si>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</si>
  <si>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</si>
  <si>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</si>
  <si>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</si>
  <si>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</si>
  <si>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</si>
  <si>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</si>
  <si>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</si>
  <si>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</si>
  <si>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</si>
  <si>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</si>
  <si>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</si>
  <si>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</si>
  <si>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</si>
  <si>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</si>
  <si>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</si>
  <si>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</si>
  <si>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</si>
  <si>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</si>
  <si>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</si>
  <si>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</si>
  <si>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</si>
  <si>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</si>
  <si>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</si>
  <si>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</si>
  <si>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</si>
  <si>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</si>
  <si>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</si>
  <si>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</si>
  <si>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</si>
  <si>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</si>
  <si>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</si>
  <si>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</si>
  <si>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</si>
  <si>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</si>
  <si>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</si>
  <si>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</si>
  <si>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</si>
  <si>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</si>
  <si>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</si>
  <si>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</si>
  <si>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</si>
  <si>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</si>
  <si>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</si>
  <si>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</si>
  <si>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</si>
  <si>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</si>
  <si>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</si>
  <si>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</si>
  <si>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</si>
  <si>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</si>
  <si>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</si>
  <si>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</si>
  <si>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</si>
  <si>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</si>
  <si>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</si>
  <si>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</si>
  <si>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</si>
  <si>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</si>
  <si>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</si>
  <si>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</si>
  <si>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</si>
  <si>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</si>
  <si>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</si>
  <si>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</si>
  <si>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</si>
  <si>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</si>
  <si>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</si>
  <si>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</si>
  <si>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</si>
  <si>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</si>
  <si>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</si>
  <si>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</si>
  <si>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</si>
  <si>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</si>
  <si>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</si>
  <si>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</si>
  <si>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</si>
  <si>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</si>
  <si>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</si>
  <si>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</si>
  <si>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</si>
  <si>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</si>
  <si>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</si>
  <si>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</si>
  <si>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</si>
  <si>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</si>
  <si>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</si>
  <si>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</si>
  <si>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</si>
  <si>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</si>
  <si>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</si>
  <si>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</si>
  <si>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</si>
  <si>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</si>
  <si>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</si>
  <si>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</si>
  <si>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</si>
  <si>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</si>
  <si>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</si>
  <si>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</si>
  <si>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</si>
  <si>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</si>
  <si>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</si>
  <si>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</si>
  <si>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</si>
  <si>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</si>
  <si>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</si>
  <si>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</si>
  <si>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</si>
  <si>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</si>
  <si>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</si>
  <si>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</si>
  <si>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</si>
  <si>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</si>
  <si>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</si>
  <si>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</si>
  <si>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</si>
  <si>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</si>
  <si>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</si>
  <si>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</si>
  <si>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</si>
  <si>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</si>
  <si>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</si>
  <si>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</si>
  <si>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</si>
  <si>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</si>
  <si>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</si>
  <si>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</si>
  <si>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</si>
  <si>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</si>
  <si>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</si>
  <si>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</si>
  <si>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</si>
  <si>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</si>
  <si>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</si>
  <si>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</si>
  <si>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</si>
  <si>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</si>
  <si>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</si>
  <si>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</si>
  <si>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</si>
  <si>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</si>
  <si>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</si>
  <si>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</si>
  <si>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</si>
  <si>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</si>
  <si>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</si>
  <si>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</si>
  <si>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</si>
  <si>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</si>
  <si>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</si>
  <si>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</si>
  <si>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</si>
  <si>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</si>
  <si>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</si>
  <si>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</si>
  <si>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</si>
  <si>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</si>
  <si>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</si>
  <si>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</si>
  <si>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</si>
  <si>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</si>
  <si>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</si>
  <si>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</si>
  <si>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</si>
  <si>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</si>
  <si>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</si>
  <si>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</si>
  <si>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</si>
  <si>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</si>
  <si>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</si>
  <si>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</si>
  <si>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</si>
  <si>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</si>
  <si>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</si>
  <si>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</si>
  <si>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</si>
  <si>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</si>
  <si>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</si>
  <si>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</si>
  <si>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</si>
  <si>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</si>
  <si>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</si>
  <si>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</si>
  <si>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</si>
  <si>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</si>
  <si>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</si>
  <si>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</si>
  <si>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</si>
  <si>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</si>
  <si>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</si>
  <si>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</si>
  <si>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</si>
  <si>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</si>
  <si>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</si>
  <si>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</si>
  <si>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</si>
  <si>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</si>
  <si>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</si>
  <si>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</si>
  <si>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</si>
  <si>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</si>
  <si>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</si>
  <si>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</si>
  <si>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</si>
  <si>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</si>
  <si>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</si>
  <si>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</si>
  <si>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</si>
  <si>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</si>
  <si>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</si>
  <si>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</si>
  <si>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</si>
  <si>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</si>
  <si>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</si>
  <si>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</si>
  <si>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</si>
  <si>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</si>
  <si>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</si>
  <si>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</si>
  <si>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</si>
  <si>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</si>
  <si>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</si>
  <si>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</si>
  <si>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</si>
  <si>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</si>
  <si>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</si>
  <si>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</si>
  <si>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</si>
  <si>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</si>
  <si>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</si>
  <si>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</si>
  <si>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</si>
  <si>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</si>
  <si>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</si>
  <si>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</si>
  <si>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</si>
  <si>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</si>
  <si>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</si>
  <si>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</si>
  <si>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</si>
  <si>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</si>
  <si>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</si>
  <si>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</si>
  <si>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</si>
  <si>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</si>
  <si>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</si>
  <si>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</si>
  <si>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</si>
  <si>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</si>
  <si>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</si>
  <si>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</si>
  <si>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</si>
  <si>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</si>
  <si>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</si>
  <si>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</si>
  <si>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</si>
  <si>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</si>
  <si>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</si>
  <si>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</si>
  <si>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</si>
  <si>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</si>
  <si>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</si>
  <si>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</si>
  <si>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</si>
  <si>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</si>
  <si>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</si>
  <si>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</si>
  <si>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</si>
  <si>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</si>
  <si>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</si>
  <si>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</si>
  <si>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</si>
  <si>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</si>
  <si>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</si>
  <si>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</si>
  <si>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</si>
  <si>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</si>
  <si>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</si>
  <si>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</si>
  <si>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</si>
  <si>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</si>
  <si>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</si>
  <si>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</si>
  <si>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</si>
  <si>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</si>
  <si>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</si>
  <si>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</si>
  <si>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</si>
  <si>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</si>
  <si>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</si>
  <si>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</si>
  <si>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</si>
  <si>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</si>
  <si>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</si>
  <si>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</si>
  <si>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</si>
  <si>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</si>
  <si>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</si>
  <si>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</si>
  <si>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</si>
  <si>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</si>
  <si>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</si>
  <si>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</si>
  <si>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</si>
  <si>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</si>
  <si>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</si>
  <si>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</si>
  <si>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</si>
  <si>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</si>
  <si>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</si>
  <si>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</si>
  <si>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</si>
  <si>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</si>
  <si>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</si>
  <si>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</si>
  <si>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</si>
  <si>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</si>
  <si>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</si>
  <si>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</si>
  <si>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</si>
  <si>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</si>
  <si>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</si>
  <si>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</si>
  <si>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</si>
  <si>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</si>
  <si>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</si>
  <si>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</si>
  <si>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</si>
  <si>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</si>
  <si>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</si>
  <si>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</si>
  <si>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</si>
  <si>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</si>
  <si>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</si>
  <si>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</si>
  <si>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</si>
  <si>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</si>
  <si>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</si>
  <si>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</si>
  <si>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</si>
  <si>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</si>
  <si>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</si>
  <si>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</si>
  <si>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</si>
  <si>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</si>
  <si>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</si>
  <si>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</si>
  <si>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</si>
  <si>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</si>
  <si>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</si>
  <si>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</si>
  <si>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</si>
  <si>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</si>
  <si>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</si>
  <si>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</si>
  <si>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</si>
  <si>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</si>
  <si>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</si>
  <si>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</si>
  <si>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</si>
  <si>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</si>
  <si>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</si>
  <si>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</si>
  <si>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</si>
  <si>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</si>
  <si>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</si>
  <si>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</si>
  <si>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</si>
  <si>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</si>
  <si>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</si>
  <si>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</si>
  <si>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</si>
  <si>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</si>
  <si>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</si>
  <si>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</si>
  <si>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</si>
  <si>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</si>
  <si>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</si>
  <si>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</si>
  <si>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</si>
  <si>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</si>
  <si>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</si>
  <si>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</si>
  <si>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</si>
  <si>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</si>
  <si>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</si>
  <si>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</si>
  <si>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</si>
  <si>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</si>
  <si>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</si>
  <si>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</si>
  <si>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</si>
  <si>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</si>
  <si>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</si>
  <si>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</si>
  <si>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</si>
  <si>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</si>
  <si>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</si>
  <si>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</si>
  <si>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</si>
  <si>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</si>
  <si>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</si>
  <si>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</si>
  <si>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</si>
  <si>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</si>
  <si>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</si>
  <si>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</si>
  <si>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</si>
  <si>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</si>
  <si>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</si>
  <si>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</si>
  <si>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</si>
  <si>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</si>
  <si>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</si>
  <si>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</si>
  <si>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</si>
  <si>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</si>
  <si>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</si>
  <si>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</si>
  <si>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</si>
  <si>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</si>
  <si>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</si>
  <si>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</si>
  <si>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</si>
  <si>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</si>
  <si>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</si>
  <si>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</si>
  <si>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</si>
  <si>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</si>
  <si>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</si>
  <si>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</si>
  <si>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</si>
  <si>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</si>
  <si>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</si>
  <si>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</si>
  <si>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</si>
  <si>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</si>
  <si>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</si>
  <si>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</si>
  <si>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</si>
  <si>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</si>
  <si>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</si>
  <si>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</si>
  <si>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</si>
  <si>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</si>
  <si>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</si>
  <si>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</si>
  <si>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</si>
  <si>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</si>
  <si>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</si>
  <si>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</si>
  <si>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</si>
  <si>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</si>
  <si>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</si>
  <si>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</si>
  <si>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</si>
  <si>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</si>
  <si>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</si>
  <si>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</si>
  <si>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</si>
  <si>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</si>
  <si>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</si>
  <si>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</si>
  <si>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</si>
  <si>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</si>
  <si>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</si>
  <si>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</si>
  <si>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</si>
  <si>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</si>
  <si>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</si>
  <si>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</si>
  <si>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</si>
  <si>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</si>
  <si>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</si>
  <si>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</si>
  <si>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</si>
  <si>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</si>
  <si>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</si>
  <si>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</si>
  <si>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</si>
  <si>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</si>
  <si>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</si>
  <si>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</si>
  <si>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</si>
  <si>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</si>
  <si>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</si>
  <si>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</si>
  <si>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</si>
  <si>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</si>
  <si>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</si>
  <si>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</si>
  <si>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</si>
  <si>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</si>
  <si>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</si>
  <si>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</si>
  <si>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</si>
  <si>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</si>
  <si>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</si>
  <si>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</si>
  <si>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</si>
  <si>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</si>
  <si>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</si>
  <si>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</si>
  <si>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</si>
  <si>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</si>
  <si>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</si>
  <si>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</si>
  <si>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</si>
  <si>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</si>
  <si>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</si>
  <si>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</si>
  <si>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</si>
  <si>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</si>
  <si>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</si>
  <si>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</si>
  <si>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</si>
  <si>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</si>
  <si>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</si>
  <si>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</si>
  <si>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</si>
  <si>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</si>
  <si>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</si>
  <si>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</si>
  <si>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</si>
  <si>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</si>
  <si>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</si>
  <si>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</si>
  <si>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</si>
  <si>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</si>
  <si>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</si>
  <si>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</si>
  <si>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</si>
  <si>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</si>
  <si>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</si>
  <si>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</si>
  <si>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</si>
  <si>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</si>
  <si>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</si>
  <si>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</si>
  <si>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</si>
  <si>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</si>
  <si>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</si>
  <si>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</si>
  <si>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</si>
  <si>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</si>
  <si>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</si>
  <si>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</si>
  <si>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</si>
  <si>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</si>
  <si>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</si>
  <si>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</si>
  <si>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</si>
  <si>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</si>
  <si>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</si>
  <si>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</si>
  <si>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</si>
  <si>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</si>
  <si>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</si>
  <si>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</si>
  <si>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</si>
  <si>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</si>
  <si>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</si>
  <si>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</si>
  <si>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</si>
  <si>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</si>
  <si>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</si>
  <si>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</si>
  <si>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</si>
  <si>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</si>
  <si>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</si>
  <si>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</si>
  <si>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</si>
  <si>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</si>
  <si>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</si>
  <si>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</si>
  <si>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</si>
  <si>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</si>
  <si>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</si>
  <si>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</si>
  <si>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</si>
  <si>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</si>
  <si>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</si>
  <si>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</si>
  <si>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</si>
  <si>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</si>
  <si>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</si>
  <si>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</si>
  <si>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</si>
  <si>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</si>
  <si>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</si>
  <si>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</si>
  <si>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</si>
  <si>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</si>
  <si>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</si>
  <si>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</si>
  <si>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</si>
  <si>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</si>
  <si>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</si>
  <si>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</si>
  <si>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</si>
  <si>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</si>
  <si>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</si>
  <si>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</si>
  <si>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</si>
  <si>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</si>
  <si>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</si>
  <si>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</si>
  <si>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</si>
  <si>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</si>
  <si>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</si>
  <si>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</si>
  <si>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</si>
  <si>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</si>
  <si>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</si>
  <si>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</si>
  <si>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</si>
  <si>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</si>
  <si>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</si>
  <si>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</si>
  <si>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</si>
  <si>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</si>
  <si>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</si>
  <si>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</si>
  <si>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</si>
  <si>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</si>
  <si>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</si>
  <si>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</si>
  <si>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</si>
  <si>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</si>
  <si>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</si>
  <si>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</si>
  <si>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</si>
  <si>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</si>
  <si>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</si>
  <si>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</si>
  <si>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</si>
  <si>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</si>
  <si>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</si>
  <si>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</si>
  <si>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</si>
  <si>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</si>
  <si>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</si>
  <si>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</si>
  <si>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</si>
  <si>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</si>
  <si>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</si>
  <si>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</si>
  <si>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</si>
  <si>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</si>
  <si>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</si>
  <si>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</si>
  <si>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</si>
  <si>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</si>
  <si>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</si>
  <si>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</si>
  <si>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</si>
  <si>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</si>
  <si>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</si>
  <si>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</si>
  <si>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</si>
  <si>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</si>
  <si>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</si>
  <si>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</si>
  <si>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</si>
  <si>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</si>
  <si>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</si>
  <si>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</si>
  <si>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</si>
  <si>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</si>
  <si>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</si>
  <si>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</si>
  <si>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</si>
  <si>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</si>
  <si>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</si>
  <si>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</si>
  <si>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</si>
  <si>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</si>
  <si>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</si>
  <si>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</si>
  <si>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</si>
  <si>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</si>
  <si>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</si>
  <si>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</si>
  <si>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</si>
  <si>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</si>
  <si>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</si>
  <si>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</si>
  <si>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</si>
  <si>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</si>
  <si>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</si>
  <si>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</si>
  <si>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</si>
  <si>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</si>
  <si>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</si>
  <si>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</si>
  <si>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</si>
  <si>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</si>
  <si>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</si>
  <si>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</si>
  <si>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</si>
  <si>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</si>
  <si>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</si>
  <si>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</si>
  <si>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</si>
  <si>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</si>
  <si>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</si>
  <si>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</si>
  <si>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</si>
  <si>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</si>
  <si>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</si>
  <si>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</si>
  <si>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</si>
  <si>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</si>
  <si>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</si>
  <si>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</si>
  <si>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</si>
  <si>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</si>
  <si>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</si>
  <si>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</si>
  <si>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</si>
  <si>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</si>
  <si>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</si>
  <si>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</si>
  <si>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</si>
  <si>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</si>
  <si>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</si>
  <si>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</si>
  <si>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</si>
  <si>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</si>
  <si>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</si>
  <si>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</si>
  <si>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</si>
  <si>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</si>
  <si>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</si>
  <si>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</si>
  <si>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</si>
  <si>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</si>
  <si>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</si>
  <si>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</si>
  <si>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</si>
  <si>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</si>
  <si>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</si>
  <si>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</si>
  <si>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</si>
  <si>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</si>
  <si>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</si>
  <si>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</si>
  <si>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</si>
  <si>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</si>
  <si>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</si>
  <si>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</si>
  <si>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</si>
  <si>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</si>
  <si>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</si>
  <si>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</si>
  <si>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</si>
  <si>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</si>
  <si>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</si>
  <si>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</si>
  <si>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</si>
  <si>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</si>
  <si>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</si>
  <si>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</si>
  <si>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</si>
  <si>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</si>
  <si>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</si>
  <si>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</si>
  <si>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</si>
  <si>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</si>
  <si>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</si>
  <si>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</si>
  <si>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</si>
  <si>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</si>
  <si>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</si>
  <si>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</si>
  <si>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</si>
  <si>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</si>
  <si>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</si>
  <si>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</si>
  <si>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</si>
  <si>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</si>
  <si>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</si>
  <si>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</si>
  <si>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</si>
  <si>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</si>
  <si>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</si>
  <si>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</si>
  <si>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</si>
  <si>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</si>
  <si>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</si>
  <si>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</si>
  <si>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</si>
  <si>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</si>
  <si>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</si>
  <si>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</si>
  <si>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</si>
  <si>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</si>
  <si>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</si>
  <si>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</si>
  <si>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</si>
  <si>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</si>
  <si>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</si>
  <si>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</si>
  <si>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</si>
  <si>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</si>
  <si>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</si>
  <si>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</si>
  <si>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</si>
  <si>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</si>
  <si>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</si>
  <si>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</si>
  <si>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</si>
  <si>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</si>
  <si>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</si>
  <si>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</si>
  <si>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</si>
  <si>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</si>
  <si>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</si>
  <si>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</si>
  <si>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</si>
  <si>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</si>
  <si>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</si>
  <si>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</si>
  <si>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</si>
  <si>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</si>
  <si>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</si>
  <si>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</si>
  <si>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</si>
  <si>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</si>
  <si>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</si>
  <si>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</si>
  <si>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</si>
  <si>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</si>
  <si>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</si>
  <si>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</si>
  <si>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</si>
  <si>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</si>
  <si>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</si>
  <si>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</si>
  <si>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</si>
  <si>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</si>
  <si>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</si>
  <si>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</si>
  <si>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</si>
  <si>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</si>
  <si>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</si>
  <si>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</si>
  <si>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</si>
  <si>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</si>
  <si>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</si>
  <si>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</si>
  <si>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</si>
  <si>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</si>
  <si>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</si>
  <si>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</si>
  <si>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</si>
  <si>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</si>
  <si>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</si>
  <si>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</si>
  <si>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</si>
  <si>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</si>
  <si>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</si>
  <si>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</si>
  <si>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</si>
  <si>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</si>
  <si>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</si>
  <si>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</si>
  <si>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</si>
  <si>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</si>
  <si>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</si>
  <si>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</si>
  <si>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</si>
  <si>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</si>
  <si>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</si>
  <si>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</si>
  <si>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</si>
  <si>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</si>
  <si>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</si>
  <si>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</si>
  <si>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</si>
  <si>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</si>
  <si>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</si>
  <si>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</si>
  <si>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</si>
  <si>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</si>
  <si>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</si>
  <si>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</si>
  <si>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</si>
  <si>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</si>
  <si>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</si>
  <si>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</si>
  <si>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</si>
  <si>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</si>
  <si>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</si>
  <si>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</si>
  <si>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</si>
  <si>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</si>
  <si>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</si>
  <si>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</si>
  <si>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</si>
  <si>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</si>
  <si>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</si>
  <si>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</si>
  <si>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</si>
  <si>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</si>
  <si>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</si>
  <si>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</si>
  <si>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</si>
  <si>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</si>
  <si>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</si>
  <si>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</si>
  <si>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</si>
  <si>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</si>
  <si>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</si>
  <si>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</si>
  <si>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</si>
  <si>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</si>
  <si>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</si>
  <si>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</si>
  <si>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</si>
  <si>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</si>
  <si>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</si>
  <si>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</si>
  <si>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</si>
  <si>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</si>
  <si>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</si>
  <si>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</si>
  <si>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</si>
  <si>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</si>
  <si>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</si>
  <si>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</si>
  <si>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</si>
  <si>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</si>
  <si>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</si>
  <si>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</si>
  <si>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</si>
  <si>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</si>
  <si>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</si>
  <si>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</si>
  <si>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</si>
  <si>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</si>
  <si>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</si>
  <si>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</si>
  <si>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</si>
  <si>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</si>
  <si>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</si>
  <si>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</si>
  <si>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</si>
  <si>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</si>
  <si>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</si>
  <si>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</si>
  <si>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</si>
  <si>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</si>
  <si>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</si>
  <si>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</si>
  <si>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</si>
  <si>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</si>
  <si>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</si>
  <si>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</si>
  <si>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</si>
  <si>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</si>
  <si>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</si>
  <si>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</si>
  <si>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</si>
  <si>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</si>
  <si>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</si>
  <si>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</si>
  <si>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</si>
  <si>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</si>
  <si>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</si>
  <si>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</si>
  <si>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</si>
  <si>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</si>
  <si>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</si>
  <si>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</si>
  <si>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</si>
  <si>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</si>
  <si>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</si>
  <si>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</si>
  <si>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</si>
  <si>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</si>
  <si>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</si>
  <si>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</si>
  <si>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</si>
  <si>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</si>
  <si>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</si>
  <si>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</si>
  <si>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</si>
  <si>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</si>
  <si>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</si>
  <si>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</si>
  <si>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</si>
  <si>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</si>
  <si>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</si>
  <si>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</si>
  <si>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</si>
  <si>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</si>
  <si>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</si>
  <si>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</si>
  <si>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</si>
  <si>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</si>
  <si>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</si>
  <si>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</si>
  <si>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</si>
  <si>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</si>
  <si>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</si>
  <si>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</si>
  <si>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</si>
  <si>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</si>
  <si>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</si>
  <si>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</si>
  <si>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</si>
  <si>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</si>
  <si>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</si>
  <si>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</si>
  <si>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</si>
  <si>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</si>
  <si>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</si>
  <si>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</si>
  <si>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</si>
  <si>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</si>
  <si>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</si>
  <si>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</si>
  <si>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</si>
  <si>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</si>
  <si>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</si>
  <si>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</si>
  <si>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</si>
  <si>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</si>
  <si>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</si>
  <si>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</si>
  <si>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</si>
  <si>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</si>
  <si>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</si>
  <si>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</si>
  <si>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</si>
  <si>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</si>
  <si>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</si>
  <si>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</si>
  <si>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</si>
  <si>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</si>
  <si>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</si>
  <si>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</si>
  <si>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</si>
  <si>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</si>
  <si>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</si>
  <si>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</si>
  <si>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</si>
  <si>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</si>
  <si>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</si>
  <si>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</si>
  <si>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</si>
  <si>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</si>
  <si>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</si>
  <si>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</si>
  <si>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</si>
  <si>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</si>
  <si>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</si>
  <si>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</si>
  <si>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</si>
  <si>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</si>
  <si>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</si>
  <si>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</si>
  <si>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</si>
  <si>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</si>
  <si>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</si>
  <si>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</si>
  <si>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</si>
  <si>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</si>
  <si>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</si>
  <si>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</si>
  <si>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</si>
  <si>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</si>
  <si>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</si>
  <si>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</si>
  <si>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</si>
  <si>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</si>
  <si>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</si>
  <si>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</si>
  <si>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</si>
  <si>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</si>
  <si>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</si>
  <si>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</si>
  <si>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</si>
  <si>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</si>
  <si>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</si>
  <si>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</si>
  <si>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</si>
  <si>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</si>
  <si>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</si>
  <si>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</si>
  <si>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</si>
  <si>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</si>
  <si>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</si>
  <si>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</si>
  <si>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</si>
  <si>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</si>
  <si>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</si>
  <si>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</si>
  <si>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</si>
  <si>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</si>
  <si>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</si>
  <si>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</si>
  <si>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</si>
  <si>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</si>
  <si>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</si>
  <si>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</si>
  <si>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</si>
  <si>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</si>
  <si>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</si>
  <si>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</si>
  <si>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</si>
  <si>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</si>
  <si>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</si>
  <si>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</si>
  <si>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</si>
  <si>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</si>
  <si>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</si>
  <si>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</si>
  <si>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</si>
  <si>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</si>
  <si>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</si>
  <si>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</si>
  <si>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</si>
  <si>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</si>
  <si>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</si>
  <si>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</si>
  <si>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</si>
  <si>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</si>
  <si>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</si>
  <si>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</si>
  <si>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</si>
  <si>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</si>
  <si>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</si>
  <si>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</si>
  <si>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</si>
  <si>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</si>
  <si>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</si>
  <si>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</si>
  <si>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</si>
  <si>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</si>
  <si>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</si>
  <si>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</si>
  <si>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</si>
  <si>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</si>
  <si>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</si>
  <si>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</si>
  <si>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</si>
  <si>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</si>
  <si>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</si>
  <si>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</si>
  <si>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</si>
  <si>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</si>
  <si>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</si>
  <si>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</si>
  <si>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</si>
  <si>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</si>
  <si>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</si>
  <si>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</si>
  <si>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</si>
  <si>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</si>
  <si>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</si>
  <si>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</si>
  <si>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</si>
  <si>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</si>
  <si>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</si>
  <si>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</si>
  <si>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</si>
  <si>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</si>
  <si>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</si>
  <si>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</si>
  <si>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</si>
  <si>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</si>
  <si>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</si>
  <si>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</si>
  <si>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</si>
  <si>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</si>
  <si>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</si>
  <si>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</si>
  <si>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</si>
  <si>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</si>
  <si>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</si>
  <si>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</si>
  <si>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</si>
  <si>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</si>
  <si>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</si>
  <si>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</si>
  <si>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</si>
  <si>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</si>
  <si>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</si>
  <si>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</si>
  <si>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</si>
  <si>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</si>
  <si>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</si>
  <si>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</si>
  <si>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</si>
  <si>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</si>
  <si>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</si>
  <si>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</si>
  <si>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</si>
  <si>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</si>
  <si>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</si>
  <si>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</si>
  <si>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</si>
  <si>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</si>
  <si>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</si>
  <si>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</si>
  <si>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</si>
  <si>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</si>
  <si>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</si>
  <si>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</si>
  <si>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</si>
  <si>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</si>
  <si>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</si>
  <si>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</si>
  <si>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</si>
  <si>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</si>
  <si>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</si>
  <si>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</si>
  <si>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</si>
  <si>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</si>
  <si>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</si>
  <si>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</si>
  <si>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</si>
  <si>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</si>
  <si>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</si>
  <si>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</si>
  <si>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</si>
  <si>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</si>
  <si>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</si>
  <si>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</si>
  <si>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</si>
  <si>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</si>
  <si>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</si>
  <si>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</si>
  <si>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</si>
  <si>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</si>
  <si>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</si>
  <si>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</si>
  <si>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</si>
  <si>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</si>
  <si>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</si>
  <si>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</si>
  <si>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</si>
  <si>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</si>
  <si>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</si>
  <si>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</si>
  <si>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</si>
  <si>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</si>
  <si>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</si>
  <si>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</si>
  <si>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</si>
  <si>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</si>
  <si>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</si>
  <si>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</si>
  <si>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</si>
  <si>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</si>
  <si>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</si>
  <si>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</si>
  <si>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</si>
  <si>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</si>
  <si>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</si>
  <si>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</si>
  <si>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</si>
  <si>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</si>
  <si>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</si>
  <si>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</si>
  <si>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</si>
  <si>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</si>
  <si>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</si>
  <si>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</si>
  <si>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</si>
  <si>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</si>
  <si>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</si>
  <si>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</si>
  <si>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</si>
  <si>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</si>
  <si>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</si>
  <si>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</si>
  <si>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</si>
  <si>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</si>
  <si>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</si>
  <si>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</si>
  <si>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</si>
  <si>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</si>
  <si>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</si>
  <si>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</si>
  <si>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</si>
  <si>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</si>
  <si>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</si>
  <si>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</si>
  <si>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</si>
  <si>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</si>
  <si>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</si>
  <si>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</si>
  <si>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</si>
  <si>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</si>
  <si>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</si>
  <si>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</si>
  <si>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</si>
  <si>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</si>
  <si>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</si>
  <si>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</si>
  <si>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</si>
  <si>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</si>
  <si>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</si>
  <si>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</si>
  <si>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</si>
  <si>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</si>
  <si>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</si>
  <si>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</si>
  <si>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</si>
  <si>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</si>
  <si>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</si>
  <si>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</si>
  <si>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</si>
  <si>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</si>
  <si>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</si>
  <si>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</si>
  <si>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</si>
  <si>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</si>
  <si>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</si>
  <si>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</si>
  <si>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</si>
  <si>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</si>
  <si>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</si>
  <si>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</si>
  <si>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</si>
  <si>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</si>
  <si>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</si>
  <si>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</si>
  <si>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</si>
  <si>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</si>
  <si>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</si>
  <si>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</si>
  <si>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</si>
  <si>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</si>
  <si>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</si>
  <si>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</si>
  <si>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</si>
  <si>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</si>
  <si>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</si>
  <si>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</si>
  <si>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</si>
  <si>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</si>
  <si>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</si>
  <si>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</si>
  <si>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</si>
  <si>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</si>
  <si>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</si>
  <si>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</si>
  <si>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</si>
  <si>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</si>
  <si>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</si>
  <si>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</si>
  <si>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</si>
  <si>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</si>
  <si>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</si>
  <si>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</si>
  <si>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</si>
  <si>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</si>
  <si>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</si>
  <si>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</si>
  <si>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</si>
  <si>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</si>
  <si>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</si>
  <si>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</si>
  <si>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</si>
  <si>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</si>
  <si>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</si>
  <si>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</si>
  <si>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</si>
  <si>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</si>
  <si>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</si>
  <si>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</si>
  <si>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</si>
  <si>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</si>
  <si>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</si>
  <si>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</si>
  <si>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</si>
  <si>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</si>
  <si>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</si>
  <si>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</si>
  <si>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</si>
  <si>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</si>
  <si>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</si>
  <si>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</si>
  <si>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</si>
  <si>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</si>
  <si>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</si>
  <si>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</si>
  <si>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</si>
  <si>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</si>
  <si>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</si>
  <si>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</si>
  <si>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</si>
  <si>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</si>
  <si>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</si>
  <si>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</si>
  <si>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</si>
  <si>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</si>
  <si>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</si>
  <si>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</si>
  <si>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</si>
  <si>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</si>
  <si>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</si>
  <si>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</si>
  <si>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</si>
  <si>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</si>
  <si>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</si>
  <si>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</si>
  <si>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</si>
  <si>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</si>
  <si>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</si>
  <si>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</si>
  <si>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</si>
  <si>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</si>
  <si>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</si>
  <si>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</si>
  <si>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</si>
  <si>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</si>
  <si>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</si>
  <si>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</si>
  <si>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</si>
  <si>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</si>
  <si>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</si>
  <si>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</si>
  <si>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</si>
  <si>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</si>
  <si>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</si>
  <si>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</si>
  <si>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</si>
  <si>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</si>
  <si>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</si>
  <si>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</si>
  <si>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</si>
  <si>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</si>
  <si>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</si>
  <si>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</si>
  <si>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</si>
  <si>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</si>
  <si>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</si>
  <si>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</si>
  <si>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</si>
  <si>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</si>
  <si>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</si>
  <si>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</si>
  <si>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</si>
  <si>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</si>
  <si>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</si>
  <si>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</si>
  <si>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</si>
  <si>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</si>
  <si>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</si>
  <si>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</si>
  <si>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</si>
  <si>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</si>
  <si>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</si>
  <si>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</si>
  <si>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</si>
  <si>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</si>
  <si>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</si>
  <si>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</si>
  <si>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</si>
  <si>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</si>
  <si>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</si>
  <si>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</si>
  <si>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</si>
  <si>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</si>
  <si>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</si>
  <si>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</si>
  <si>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</si>
  <si>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</si>
  <si>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</si>
  <si>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</si>
  <si>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</si>
  <si>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</si>
  <si>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</si>
  <si>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</si>
  <si>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</si>
  <si>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</si>
  <si>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</si>
  <si>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</si>
  <si>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</si>
  <si>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</si>
  <si>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</si>
  <si>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</si>
  <si>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</si>
  <si>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</si>
  <si>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</si>
  <si>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</si>
  <si>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</si>
  <si>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</si>
  <si>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</si>
  <si>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</si>
  <si>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</si>
  <si>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</si>
  <si>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</si>
  <si>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</si>
  <si>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</si>
  <si>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</si>
  <si>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</si>
  <si>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</si>
  <si>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</si>
  <si>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</si>
  <si>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</si>
  <si>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</si>
  <si>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</si>
  <si>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</si>
  <si>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</si>
  <si>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</si>
  <si>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</si>
  <si>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</si>
  <si>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</si>
  <si>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</si>
  <si>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</si>
  <si>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</si>
  <si>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</si>
  <si>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</si>
  <si>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</si>
  <si>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</si>
  <si>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</si>
  <si>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</si>
  <si>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</si>
  <si>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</si>
  <si>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</si>
  <si>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</si>
  <si>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</si>
  <si>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</si>
  <si>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</si>
  <si>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</si>
  <si>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</si>
  <si>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</si>
  <si>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</si>
  <si>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</si>
  <si>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</si>
  <si>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</si>
  <si>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</si>
  <si>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</si>
  <si>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</si>
  <si>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</si>
  <si>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</si>
  <si>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</si>
  <si>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</si>
  <si>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</si>
  <si>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</si>
  <si>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</si>
  <si>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</si>
  <si>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</si>
  <si>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</si>
  <si>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</si>
  <si>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</si>
  <si>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</si>
  <si>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</si>
  <si>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</si>
  <si>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</si>
  <si>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</si>
  <si>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</si>
  <si>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</si>
  <si>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</si>
  <si>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</si>
  <si>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</si>
  <si>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</si>
  <si>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</si>
  <si>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</si>
  <si>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</si>
  <si>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</si>
  <si>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</si>
  <si>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</si>
  <si>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</si>
  <si>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</si>
  <si>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</si>
  <si>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</si>
  <si>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</si>
  <si>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</si>
  <si>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</si>
  <si>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</si>
  <si>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</si>
  <si>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</si>
  <si>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</si>
  <si>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</si>
  <si>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</si>
  <si>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</si>
  <si>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</si>
  <si>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</si>
  <si>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</si>
  <si>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</si>
  <si>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</si>
  <si>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</si>
  <si>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</si>
  <si>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</si>
  <si>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</si>
  <si>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</si>
  <si>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</si>
  <si>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</si>
  <si>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</si>
  <si>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</si>
  <si>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</si>
  <si>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</si>
  <si>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</si>
  <si>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</si>
  <si>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</si>
  <si>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</si>
  <si>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</si>
  <si>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</si>
  <si>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</si>
  <si>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</si>
  <si>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</si>
  <si>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</si>
  <si>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</si>
  <si>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</si>
  <si>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</si>
  <si>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</si>
  <si>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</si>
  <si>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</si>
  <si>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</si>
  <si>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</si>
  <si>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</si>
  <si>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</si>
  <si>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</si>
  <si>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</si>
  <si>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</si>
  <si>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</si>
  <si>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</si>
  <si>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</si>
  <si>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</si>
  <si>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</si>
  <si>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</si>
  <si>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</si>
  <si>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</si>
  <si>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</si>
  <si>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</si>
  <si>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</si>
  <si>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</si>
  <si>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</si>
  <si>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</si>
  <si>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</si>
  <si>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</si>
  <si>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</si>
  <si>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</si>
  <si>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</si>
  <si>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</si>
  <si>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</si>
  <si>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</si>
  <si>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</si>
  <si>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</si>
  <si>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</si>
  <si>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</si>
  <si>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</si>
  <si>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</si>
  <si>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</si>
  <si>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</si>
  <si>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</si>
  <si>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</si>
  <si>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</si>
  <si>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</si>
  <si>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</si>
  <si>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</si>
  <si>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</si>
  <si>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</si>
  <si>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</si>
  <si>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</si>
  <si>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</si>
  <si>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</si>
  <si>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</si>
  <si>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</si>
  <si>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</si>
  <si>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</si>
  <si>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</si>
  <si>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</si>
  <si>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</si>
  <si>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</si>
  <si>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</si>
  <si>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</si>
  <si>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</si>
  <si>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</si>
  <si>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</si>
  <si>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</si>
  <si>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</si>
  <si>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</si>
  <si>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</si>
  <si>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</si>
  <si>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</si>
  <si>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</si>
  <si>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</si>
  <si>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</si>
  <si>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</si>
  <si>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</si>
  <si>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</si>
  <si>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</si>
  <si>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</si>
  <si>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</si>
  <si>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</si>
  <si>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</si>
  <si>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</si>
  <si>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</si>
  <si>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</si>
  <si>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</si>
  <si>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</si>
  <si>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</si>
  <si>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</si>
  <si>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</si>
  <si>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</si>
  <si>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</si>
  <si>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</si>
  <si>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</si>
  <si>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</si>
  <si>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</si>
  <si>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</si>
  <si>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</si>
  <si>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</si>
  <si>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</si>
  <si>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</si>
  <si>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</si>
  <si>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</si>
  <si>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</si>
  <si>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</si>
  <si>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</si>
  <si>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</si>
  <si>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</si>
  <si>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</si>
  <si>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</si>
  <si>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</si>
  <si>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</si>
  <si>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</si>
  <si>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</si>
  <si>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</si>
  <si>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</si>
  <si>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</si>
  <si>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</si>
  <si>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</si>
  <si>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</si>
  <si>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</si>
  <si>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</si>
  <si>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</si>
  <si>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</si>
  <si>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</si>
  <si>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</si>
  <si>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</si>
  <si>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</si>
  <si>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</si>
  <si>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</si>
  <si>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</si>
  <si>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</si>
  <si>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</si>
  <si>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</si>
  <si>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</si>
  <si>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</si>
  <si>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</si>
  <si>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</si>
  <si>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</si>
  <si>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</si>
  <si>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</si>
  <si>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</si>
  <si>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</si>
  <si>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</si>
  <si>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</si>
  <si>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</si>
  <si>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</si>
  <si>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</si>
  <si>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</si>
  <si>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</si>
  <si>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</si>
  <si>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</si>
  <si>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</si>
  <si>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</si>
  <si>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</si>
  <si>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</si>
  <si>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</si>
  <si>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</si>
  <si>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</si>
  <si>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</si>
  <si>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</si>
  <si>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</si>
  <si>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</si>
  <si>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</si>
  <si>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</si>
  <si>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</si>
  <si>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</si>
  <si>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</si>
  <si>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</si>
  <si>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</si>
  <si>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</si>
  <si>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</si>
  <si>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</si>
  <si>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</si>
  <si>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</si>
  <si>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</si>
  <si>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</si>
  <si>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</si>
  <si>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</si>
  <si>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</si>
  <si>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</si>
  <si>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</si>
  <si>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</si>
  <si>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</si>
  <si>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</si>
  <si>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</si>
  <si>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</si>
  <si>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</si>
  <si>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</si>
  <si>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</si>
  <si>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</si>
  <si>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</si>
  <si>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</si>
  <si>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</si>
  <si>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</si>
  <si>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</si>
  <si>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</si>
  <si>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</si>
  <si>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</si>
  <si>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</si>
  <si>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</si>
  <si>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</si>
  <si>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</si>
  <si>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</si>
  <si>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</si>
  <si>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</si>
  <si>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</si>
  <si>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</si>
  <si>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</si>
  <si>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</si>
  <si>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</si>
  <si>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</si>
  <si>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</si>
  <si>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</si>
  <si>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</si>
  <si>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</si>
  <si>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</si>
  <si>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</si>
  <si>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</si>
  <si>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</si>
  <si>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</si>
  <si>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</si>
  <si>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</si>
  <si>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</si>
  <si>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</si>
  <si>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</si>
  <si>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</si>
  <si>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</si>
  <si>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</si>
  <si>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</si>
  <si>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</si>
  <si>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</si>
  <si>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</si>
  <si>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</si>
  <si>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</si>
  <si>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</si>
  <si>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</si>
  <si>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</si>
  <si>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</si>
  <si>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</si>
  <si>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</si>
  <si>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</si>
  <si>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</si>
  <si>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</si>
  <si>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</si>
  <si>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</si>
  <si>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</si>
  <si>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</si>
  <si>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</si>
  <si>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</si>
  <si>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</si>
  <si>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</si>
  <si>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</si>
  <si>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</si>
  <si>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</si>
  <si>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</si>
  <si>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</si>
  <si>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</si>
  <si>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</si>
  <si>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</si>
  <si>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</si>
  <si>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</si>
  <si>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</si>
  <si>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</si>
  <si>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</si>
  <si>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</si>
  <si>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</si>
  <si>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</si>
  <si>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</si>
  <si>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</si>
  <si>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</si>
  <si>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</si>
  <si>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</si>
  <si>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</si>
  <si>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</si>
  <si>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</si>
  <si>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</si>
  <si>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</si>
  <si>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</si>
  <si>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</si>
  <si>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</si>
  <si>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</si>
  <si>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</si>
  <si>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</si>
  <si>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</si>
  <si>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</si>
  <si>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</si>
  <si>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</si>
  <si>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</si>
  <si>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</si>
  <si>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</si>
  <si>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</si>
  <si>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</si>
  <si>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</si>
  <si>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</si>
  <si>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</si>
  <si>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</si>
  <si>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</si>
  <si>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</si>
  <si>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</si>
  <si>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</si>
  <si>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</si>
  <si>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</si>
  <si>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</si>
  <si>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</si>
  <si>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</si>
  <si>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</si>
  <si>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</si>
  <si>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</si>
  <si>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</si>
  <si>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</si>
  <si>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</si>
  <si>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</si>
  <si>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</si>
  <si>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</si>
  <si>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</si>
  <si>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</si>
  <si>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</si>
  <si>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</si>
  <si>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</si>
  <si>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</si>
  <si>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</si>
  <si>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</si>
  <si>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</si>
  <si>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</si>
  <si>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</si>
  <si>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</si>
  <si>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</si>
  <si>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</si>
  <si>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</si>
  <si>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</si>
  <si>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</si>
  <si>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</si>
  <si>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</si>
  <si>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</si>
  <si>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</si>
  <si>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</si>
  <si>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</si>
  <si>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</si>
  <si>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</si>
  <si>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</si>
  <si>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</si>
  <si>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</si>
  <si>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</si>
  <si>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</si>
  <si>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</si>
  <si>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</si>
  <si>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</si>
  <si>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</si>
  <si>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</si>
  <si>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</si>
  <si>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</si>
  <si>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</si>
  <si>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</si>
  <si>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</si>
  <si>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</si>
  <si>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</si>
  <si>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</si>
  <si>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</si>
  <si>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</si>
  <si>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</si>
  <si>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</si>
  <si>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</si>
  <si>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</si>
  <si>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</si>
  <si>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</si>
  <si>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</si>
  <si>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</si>
  <si>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</si>
  <si>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</si>
  <si>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</si>
  <si>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</si>
  <si>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</si>
  <si>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</si>
  <si>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</si>
  <si>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</si>
  <si>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</si>
  <si>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</si>
  <si>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</si>
  <si>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</si>
  <si>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</si>
  <si>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</si>
  <si>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</si>
  <si>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</si>
  <si>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</si>
  <si>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</si>
  <si>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</si>
  <si>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</si>
  <si>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</si>
  <si>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</si>
  <si>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</si>
  <si>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</si>
  <si>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</si>
  <si>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</si>
  <si>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</si>
  <si>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</si>
  <si>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</si>
  <si>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</si>
  <si>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</si>
  <si>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</si>
  <si>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</si>
  <si>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</si>
  <si>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</si>
  <si>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</si>
  <si>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</si>
  <si>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</si>
  <si>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</si>
  <si>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</si>
  <si>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</si>
  <si>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</si>
  <si>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</si>
  <si>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</si>
  <si>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</si>
  <si>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</si>
  <si>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</si>
  <si>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</si>
  <si>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</si>
  <si>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</si>
  <si>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</si>
  <si>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</si>
  <si>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</si>
  <si>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</si>
  <si>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</si>
  <si>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</si>
  <si>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</si>
  <si>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</si>
  <si>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</si>
  <si>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</si>
  <si>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</si>
  <si>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</si>
  <si>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</si>
  <si>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</si>
  <si>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</si>
  <si>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</si>
  <si>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</si>
  <si>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</si>
  <si>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</si>
  <si>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</si>
  <si>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</si>
  <si>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</si>
  <si>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</si>
  <si>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</si>
  <si>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</si>
  <si>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</si>
  <si>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</si>
  <si>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</si>
  <si>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</si>
  <si>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</si>
  <si>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</si>
  <si>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</si>
  <si>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</si>
  <si>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</si>
  <si>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</si>
  <si>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</si>
  <si>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</si>
  <si>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</si>
  <si>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</si>
  <si>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</si>
  <si>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</si>
  <si>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</si>
  <si>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</si>
  <si>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</si>
  <si>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</si>
  <si>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</si>
  <si>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</si>
  <si>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</si>
  <si>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</si>
  <si>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</si>
  <si>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</si>
  <si>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</si>
  <si>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</si>
  <si>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</si>
  <si>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</si>
  <si>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</si>
  <si>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</si>
  <si>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</si>
  <si>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</si>
  <si>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</si>
  <si>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</si>
  <si>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</si>
  <si>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</si>
  <si>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</si>
  <si>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</si>
  <si>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</si>
  <si>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</si>
  <si>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</si>
  <si>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</si>
  <si>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</si>
  <si>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</si>
  <si>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</si>
  <si>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</si>
  <si>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</si>
  <si>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</si>
  <si>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</si>
  <si>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</si>
  <si>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</si>
  <si>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</si>
  <si>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</si>
  <si>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</si>
  <si>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</si>
  <si>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</si>
  <si>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</si>
  <si>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</si>
  <si>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</si>
  <si>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</si>
  <si>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</si>
  <si>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</si>
  <si>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</si>
  <si>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</si>
  <si>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</si>
  <si>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</si>
  <si>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</si>
  <si>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</si>
  <si>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</si>
  <si>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</si>
  <si>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</si>
  <si>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</si>
  <si>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</si>
  <si>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</si>
  <si>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</si>
  <si>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</si>
  <si>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</si>
  <si>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</si>
  <si>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</si>
  <si>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</si>
  <si>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</si>
  <si>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</si>
  <si>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</si>
  <si>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</si>
  <si>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</si>
  <si>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</si>
  <si>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</si>
  <si>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</si>
  <si>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</si>
  <si>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</si>
  <si>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</si>
  <si>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</si>
  <si>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</si>
  <si>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</si>
  <si>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</si>
  <si>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</si>
  <si>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</si>
  <si>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</si>
  <si>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</si>
  <si>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</si>
  <si>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</si>
  <si>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</si>
  <si>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</si>
  <si>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</si>
  <si>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</si>
  <si>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</si>
  <si>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</si>
  <si>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</si>
  <si>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</si>
  <si>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</si>
  <si>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</si>
  <si>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</si>
  <si>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</si>
  <si>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</si>
  <si>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</si>
  <si>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</si>
  <si>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</si>
  <si>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</si>
  <si>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</si>
  <si>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</si>
  <si>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</si>
  <si>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</si>
  <si>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</si>
  <si>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</si>
  <si>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</si>
  <si>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</si>
  <si>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</si>
  <si>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</si>
  <si>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</si>
  <si>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</si>
  <si>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</si>
  <si>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</si>
  <si>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</si>
  <si>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</si>
  <si>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</si>
  <si>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</si>
  <si>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</si>
  <si>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</si>
  <si>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</si>
  <si>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</si>
  <si>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</si>
  <si>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</si>
  <si>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</si>
  <si>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</si>
  <si>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</si>
  <si>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</si>
  <si>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</si>
  <si>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</si>
  <si>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</si>
  <si>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</si>
  <si>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</si>
  <si>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</si>
  <si>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</si>
  <si>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</si>
  <si>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</si>
  <si>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</si>
  <si>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</si>
  <si>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</si>
  <si>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</si>
  <si>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</si>
  <si>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</si>
  <si>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</si>
  <si>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</si>
  <si>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</si>
  <si>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</si>
  <si>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</si>
  <si>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</si>
  <si>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</si>
  <si>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</si>
  <si>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</si>
  <si>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</si>
  <si>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</si>
  <si>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</si>
  <si>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</si>
  <si>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</si>
  <si>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</si>
  <si>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</si>
  <si>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</si>
  <si>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</si>
  <si>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</si>
  <si>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</si>
  <si>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</si>
  <si>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</si>
  <si>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</si>
  <si>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</si>
  <si>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</si>
  <si>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</si>
  <si>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</si>
  <si>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</si>
  <si>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</si>
  <si>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</si>
  <si>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</si>
  <si>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</si>
  <si>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</si>
  <si>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</si>
  <si>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</si>
  <si>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</si>
  <si>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</si>
  <si>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</si>
  <si>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</si>
  <si>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</si>
  <si>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</si>
  <si>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</si>
  <si>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</si>
  <si>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</si>
  <si>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</si>
  <si>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</si>
  <si>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</si>
  <si>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</si>
  <si>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</si>
  <si>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</si>
  <si>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</si>
  <si>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</si>
  <si>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</si>
  <si>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</si>
  <si>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</si>
  <si>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</si>
  <si>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</si>
  <si>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</si>
  <si>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</si>
  <si>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</si>
  <si>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</si>
  <si>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</si>
  <si>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</si>
  <si>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</si>
  <si>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</si>
  <si>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</si>
  <si>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</si>
  <si>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</si>
  <si>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</si>
  <si>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</si>
  <si>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</si>
  <si>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</si>
  <si>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</si>
  <si>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</si>
  <si>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</si>
  <si>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</si>
  <si>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</si>
  <si>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</si>
  <si>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</si>
  <si>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</si>
  <si>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</si>
  <si>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</si>
  <si>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</si>
  <si>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</si>
  <si>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</si>
  <si>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</si>
  <si>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</si>
  <si>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</si>
  <si>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</si>
  <si>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</si>
  <si>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</si>
  <si>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</si>
  <si>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</si>
  <si>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</si>
  <si>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</si>
  <si>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</si>
  <si>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</si>
  <si>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</si>
  <si>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</si>
  <si>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</si>
  <si>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</si>
  <si>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</si>
  <si>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</si>
  <si>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</si>
  <si>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</si>
  <si>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</si>
  <si>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</si>
  <si>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</si>
  <si>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</si>
  <si>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</si>
  <si>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</si>
  <si>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</si>
  <si>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</si>
  <si>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</si>
  <si>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</si>
  <si>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</si>
  <si>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</si>
  <si>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</si>
  <si>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</si>
  <si>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</si>
  <si>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</si>
  <si>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</si>
  <si>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</si>
  <si>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</si>
  <si>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</si>
  <si>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PCM-20251101-00000551</t>
  </si>
  <si>
    <t xml:space="preserve">Team on the way 35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</si>
  <si>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</si>
  <si>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</si>
  <si>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</si>
  <si>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</si>
  <si>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</si>
  <si>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</si>
  <si>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</si>
  <si>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</si>
  <si>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</si>
  <si>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</si>
  <si>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TT-20251101-00351 // NA</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</si>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</sst>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165" fontId="26"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299.5176888888891</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45962.466114814815</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45962.466114814815</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45962.466114814815</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45962.466114814815</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45962.466114814815</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45962.466114814815</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45962.466114814815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45962.466114814815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45962.466114814815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45962.466114814815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45962.466114814815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45962.466114814815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45962.466114814815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45962.466114814815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45962.466114814815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45962.466114814815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45962.466114814815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45962.466114814815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45962.466114814815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45962.466114814815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45962.466114814815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45962.466114814815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45962.466114814815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45962.466114814815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45962.466114814815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45962.466114814815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45962.466114814815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45962.466114814815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45962.466114814815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45962.466114814815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45962.466114814815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45962.466114814815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45962.466114814815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45962.466114814815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45962.466114814815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45962.466114814815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45962.466114814815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45962.466114814815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45962.466114814815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45962.466114814815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45962.466114814815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45962.466114814815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45962.466114814815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45962.466114814815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45962.466114814815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45962.466114814815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45962.466114814815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45962.466114814815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45962.466114814815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45962.466114814815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45962.466114814815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45962.466114814815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45962.466114814815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45962.466114814815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45962.466114814815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45962.466114814815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45962.466114814815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45962.466114814815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45962.466114814815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45962.466114814815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45962.466114814815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45962.466114814815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45962.466114814815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45962.466114814815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45962.466114814815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45962.466114814815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45962.466114814815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45962.466114814815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45962.466114814815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45962.466114814815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45962.466114814815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45962.466114814815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45962.466114814815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45962.466114814815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45962.466114814815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45962.466114814815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45962.466114814815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45962.466114814815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45962.466114814815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45962.466114814815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45962.466114814815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45962.466114814815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45962.466114814815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45962.466114814815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45962.466114814815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45962.466114814815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45962.466114814815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45962.466114814815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45962.466114814815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45962.466114814815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45962.466114814815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45962.466114814815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45962.466114814815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45962.466114814815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45962.466114814815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45962.466114814815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45962.466114814815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45962.466114814815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45962.466114814815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45962.466114814815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45962.466114814815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45962.466114814815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45962.466114814815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45962.466114814815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45962.466114814815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45962.466114814815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45962.466114814815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45962.466114814815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45962.466114814815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45962.466114814815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45962.466114814815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45962.466114814815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45962.466114814815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45962.466114814815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45962.466114814815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45962.466114814815</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45962.466114814815</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45962.466114814815</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45962.466114814815</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45962.466114814815</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45962.466114814815</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93813122-1C3D-4F3B-8854-100A3CD4DC2B}"/>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137.46627685185376</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3.7240314814844169</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25879</v>
      </c>
      <c r="E5" s="113" t="s">
        <v>39021</v>
      </c>
      <c r="F5" s="114">
        <v>45962.302557870367</v>
      </c>
      <c r="G5" s="115">
        <f ca="1">IFERROR(NOW()-F5,"-")</f>
        <v>0.1635569444479188</v>
      </c>
      <c r="H5" s="114">
        <v>45962.297662037039</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39109</v>
      </c>
      <c r="B6" s="18" t="str">
        <f>IFERROR(VLOOKUP(D6,DB!A:K,11,0),"")</f>
        <v>R2</v>
      </c>
      <c r="C6" s="18">
        <v>2</v>
      </c>
      <c r="D6" s="18" t="s">
        <v>25037</v>
      </c>
      <c r="E6" s="113" t="s">
        <v>39100</v>
      </c>
      <c r="F6" s="114">
        <v>45962.352905092594</v>
      </c>
      <c r="G6" s="115">
        <f ca="1">IFERROR(NOW()-F6,"-")</f>
        <v>0.11320972222165437</v>
      </c>
      <c r="H6" s="114">
        <v>45962.340810185182</v>
      </c>
      <c r="I6" s="18" t="str">
        <f>IFERROR(VLOOKUP(D6,DB!A:F,6,0),"")</f>
        <v>SCECO</v>
      </c>
      <c r="J6" s="18" t="str">
        <f>IFERROR(VLOOKUP(D6,DB!A:G,7,0),"")</f>
        <v>Weak</v>
      </c>
      <c r="K6" s="19" t="s">
        <v>39108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45962.466114814815</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45962.466114814815</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45962.466114814815</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45962.466114814815</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45962.466114814815</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45962.466114814815</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45962.466114814815</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45962.466114814815</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45962.466114814815</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45962.466114814815</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45962.466114814815</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45962.466114814815</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45962.466114814815</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45962.466114814815</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45962.466114814815</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45962.466114814815</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45962.466114814815</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45962.466114814815</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45962.466114814815</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45962.466114814815</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45962.466114814815</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45962.466114814815</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45962.466114814815</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45962.466114814815</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45962.466114814815</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45962.466114814815</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45962.466114814815</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45962.466114814815</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45962.466114814815</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45962.466114814815</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45962.466114814815</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45962.466114814815</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45962.466114814815</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45962.466114814815</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45962.466114814815</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45962.466114814815</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45962.466114814815</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45962.466114814815</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45962.466114814815</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45962.466114814815</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45962.466114814815</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45962.466114814815</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45962.466114814815</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45962.466114814815</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45962.466114814815</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45962.466114814815</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45962.466114814815</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45962.466114814815</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45962.466114814815</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45962.466114814815</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45962.466114814815</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45962.466114814815</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45962.466114814815</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45962.466114814815</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45962.466114814815</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45962.466114814815</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45962.466114814815</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45962.466114814815</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45962.466114814815</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45962.466114814815</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45962.466114814815</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45962.466114814815</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45962.466114814815</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45962.466114814815</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45962.466114814815</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45962.466114814815</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45962.466114814815</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45962.466114814815</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45962.466114814815</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45962.466114814815</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45962.466114814815</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45962.466114814815</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45962.466114814815</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45962.466114814815</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45962.466114814815</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45962.466114814815</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45962.466114814815</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45962.466114814815</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45962.466114814815</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45962.466114814815</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45962.466114814815</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45962.466114814815</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45962.466114814815</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45962.466114814815</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45962.466114814815</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45962.466114814815</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45962.466114814815</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45962.466114814815</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45962.466114814815</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45962.466114814815</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45962.466114814815</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45962.466114814815</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45962.466114814815</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45962.466114814815</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45962.466114814815</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45962.466114814815</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45962.466114814815</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45962.466114814815</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45962.466114814815</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45962.466114814815</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45962.466114814815</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45962.466114814815</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45962.466114814815</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45962.466114814815</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45962.466114814815</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45962.466114814815</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45962.466114814815</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45962.466114814815</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45962.466114814815</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45962.466114814815</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45962.466114814815</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45962.466114814815</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45962.466114814815</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45962.466114814815</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45962.466114814815</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45962.466114814815</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45962.466114814815</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45962.466114814815</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45962.466114814815</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45962.466114814815</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45962.466114814815</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45962.466114814815</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45962.466114814815</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45962.466114814815</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45962.466114814815</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45962.466114814815</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45962.466114814815</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45962.466114814815</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45962.466114814815</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45962.466114814815</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45962.466114814815</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45962.466114814815</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45962.466114814815</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45962.466114814815</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45962.466114814815</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45962.466114814815</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45962.466114814815</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45962.466114814815</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45962.466114814815</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45962.466114814815</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45962.466114814815</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45962.466114814815</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45962.466114814815</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45962.466114814815</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45962.466114814815</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45962.466114814815</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45962.466114814815</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45962.466114814815</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45962.466114814815</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45962.466114814815</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45962.466114814815</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45962.466114814815</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87" t="s">
        <v>39110</v>
      </c>
      <c r="B2" s="62" t="str">
        <f>IFERROR(VLOOKUP(D2,DB!A:K,11,0),"")</f>
        <v>R3</v>
      </c>
      <c r="C2" s="18">
        <v>1</v>
      </c>
      <c r="D2" s="62" t="s">
        <v>38877</v>
      </c>
      <c r="E2" s="18" t="s">
        <v>39021</v>
      </c>
      <c r="F2" s="170">
        <v>45962.405428240738</v>
      </c>
      <c r="G2" s="21">
        <f ca="1">IFERROR(NOW()-F2,"-")</f>
        <v>6.0686574077408295E-2</v>
      </c>
      <c r="H2" s="170">
        <v>45962.399282407408</v>
      </c>
      <c r="I2" s="19" t="str">
        <f>IFERROR(VLOOKUP(D2,DB!A:F,6,0),"")</f>
        <v>SCECO</v>
      </c>
      <c r="J2" s="18" t="str">
        <f>IFERROR(VLOOKUP(D2,DB!A:G,7,0),"")</f>
        <v>In progress</v>
      </c>
      <c r="K2" s="46" t="s">
        <v>39111</v>
      </c>
      <c r="L2" s="23" t="str">
        <f>IFERROR(VLOOKUP(D2,DB!A:I,9,0),"")</f>
        <v>Latis</v>
      </c>
    </row>
    <row r="3" spans="1:13" ht="15" customHeight="1">
      <c r="A3" s="19"/>
      <c r="B3" s="62" t="str">
        <f>IFERROR(VLOOKUP(D3,DB!A:K,11,0),"")</f>
        <v/>
      </c>
      <c r="C3" s="18"/>
      <c r="D3" s="62"/>
      <c r="E3" s="18"/>
      <c r="F3" s="20"/>
      <c r="G3" s="21">
        <f t="shared" ref="G3:G53" ca="1" si="0">IFERROR(NOW()-F3,"-")</f>
        <v>45962.466114814815</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45962.466114814815</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45962.466114814815</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45962.466114814815</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45962.466114814815</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45962.466114814815</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45962.466114814815</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45962.466114814815</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45962.466114814815</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45962.466114814815</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45962.466114814815</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45962.466114814815</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45962.466114814815</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45962.466114814815</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45962.466114814815</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45962.466114814815</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45962.466114814815</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45962.466114814815</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45962.466114814815</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45962.466114814815</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45962.466114814815</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45962.466114814815</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45962.466114814815</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45962.466114814815</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45962.466114814815</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45962.466114814815</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45962.466114814815</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45962.466114814815</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45962.466114814815</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45962.466114814815</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45962.466114814815</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45962.466114814815</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45962.466114814815</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45962.466114814815</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45962.466114814815</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45962.466114814815</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45962.466114814815</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45962.466114814815</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45962.466114814815</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45962.466114814815</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45962.466114814815</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45962.466114814815</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45962.466114814815</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45962.466114814815</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45962.466114814815</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45962.466114814815</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45962.466114814815</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45962.466114814815</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45962.466114814815</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45962.466114814815</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ca="1" si="0"/>
        <v>45962.466114814815</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ref="G54:G117" ca="1" si="1">IFERROR(NOW()-F54,"-")</f>
        <v>45962.466114814815</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45962.466114814815</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45962.466114814815</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45962.466114814815</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45962.466114814815</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45962.466114814815</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45962.466114814815</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45962.466114814815</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45962.466114814815</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45962.466114814815</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45962.466114814815</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45962.466114814815</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45962.466114814815</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45962.466114814815</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45962.466114814815</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45962.466114814815</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45962.466114814815</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45962.466114814815</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45962.466114814815</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45962.466114814815</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45962.466114814815</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45962.466114814815</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45962.466114814815</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45962.466114814815</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45962.466114814815</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45962.466114814815</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45962.466114814815</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45962.466114814815</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45962.466114814815</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45962.466114814815</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45962.466114814815</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45962.466114814815</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45962.466114814815</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45962.466114814815</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45962.466114814815</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45962.466114814815</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45962.466114814815</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45962.466114814815</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45962.466114814815</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45962.466114814815</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45962.466114814815</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45962.466114814815</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45962.466114814815</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45962.466114814815</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45962.466114814815</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45962.466114814815</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45962.466114814815</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45962.466114814815</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45962.466114814815</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45962.466114814815</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45962.466114814815</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45962.466114814815</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45962.466114814815</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45962.466114814815</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45962.466114814815</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45962.466114814815</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45962.466114814815</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45962.466114814815</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45962.466114814815</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45962.466114814815</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45962.466114814815</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45962.466114814815</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45962.466114814815</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ca="1" si="1"/>
        <v>45962.466114814815</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ref="G118:G181" ca="1" si="2">IFERROR(NOW()-F118,"-")</f>
        <v>45962.466114814815</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45962.466114814815</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45962.466114814815</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45962.466114814815</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45962.466114814815</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45962.466114814815</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45962.466114814815</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45962.466114814815</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45962.466114814815</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45962.466114814815</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45962.466114814815</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45962.466114814815</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45962.466114814815</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45962.466114814815</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45962.466114814815</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45962.466114814815</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45962.466114814815</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45962.466114814815</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45962.466114814815</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45962.466114814815</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45962.466114814815</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45962.466114814815</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45962.466114814815</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45962.466114814815</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45962.466114814815</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45962.466114814815</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45962.466114814815</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45962.466114814815</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45962.466114814815</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45962.466114814815</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45962.466114814815</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45962.466114814815</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45962.466114814815</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45962.466114814815</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45962.466114814815</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45962.466114814815</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45962.466114814815</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45962.466114814815</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45962.466114814815</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45962.466114814815</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45962.466114814815</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45962.466114814815</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45962.466114814815</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45962.466114814815</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45962.466114814815</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45962.466114814815</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45962.466114814815</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45962.466114814815</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45962.466114814815</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45962.466114814815</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45962.466114814815</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45962.466114814815</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45962.466114814815</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45962.466114814815</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45962.466114814815</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45962.466114814815</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45962.466114814815</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45962.466114814815</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45962.466114814815</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45962.466114814815</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45962.466114814815</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45962.466114814815</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45962.466114814815</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ca="1" si="2"/>
        <v>45962.466114814815</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ref="G182:G245" ca="1" si="3">IFERROR(NOW()-F182,"-")</f>
        <v>45962.466114814815</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45962.466114814815</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45962.466114814815</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45962.466114814815</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45962.466114814815</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45962.466114814815</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45962.466114814815</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45962.466114814815</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45962.466114814815</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45962.466114814815</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45962.466114814815</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45962.466114814815</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45962.466114814815</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45962.466114814815</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45962.466114814815</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45962.466114814815</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45962.466114814815</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45962.466114814815</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45962.466114814815</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45962.466114814815</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45962.466114814815</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45962.466114814815</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45962.466114814815</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45962.466114814815</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45962.466114814815</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45962.466114814815</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45962.466114814815</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45962.466114814815</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45962.466114814815</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45962.466114814815</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45962.466114814815</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45962.466114814815</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45962.466114814815</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45962.466114814815</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45962.466114814815</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45962.466114814815</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45962.466114814815</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45962.466114814815</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45962.466114814815</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45962.466114814815</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45962.466114814815</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45962.466114814815</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45962.466114814815</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45962.466114814815</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45962.466114814815</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45962.466114814815</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45962.466114814815</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45962.466114814815</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45962.466114814815</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45962.466114814815</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45962.466114814815</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45962.466114814815</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45962.466114814815</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45962.466114814815</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45962.466114814815</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45962.466114814815</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45962.466114814815</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45962.466114814815</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45962.466114814815</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45962.466114814815</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45962.466114814815</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45962.466114814815</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45962.466114814815</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ca="1" si="3"/>
        <v>45962.466114814815</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ref="G246:G309" ca="1" si="4">IFERROR(NOW()-F246,"-")</f>
        <v>45962.466114814815</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45962.466114814815</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45962.466114814815</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45962.466114814815</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45962.466114814815</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45962.466114814815</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45962.466114814815</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45962.466114814815</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45962.466114814815</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45962.466114814815</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45962.466114814815</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45962.466114814815</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45962.466114814815</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45962.466114814815</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45962.466114814815</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45962.466114814815</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45962.466114814815</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45962.466114814815</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45962.466114814815</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45962.466114814815</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45962.466114814815</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45962.466114814815</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45962.466114814815</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45962.466114814815</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45962.466114814815</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45962.466114814815</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45962.466114814815</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45962.466114814815</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45962.466114814815</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45962.466114814815</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45962.466114814815</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45962.466114814815</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45962.466114814815</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45962.466114814815</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45962.466114814815</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45962.466114814815</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45962.466114814815</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45962.466114814815</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45962.466114814815</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45962.466114814815</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45962.466114814815</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45962.466114814815</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45962.466114814815</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45962.466114814815</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45962.466114814815</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45962.466114814815</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45962.466114814815</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45962.466114814815</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45962.466114814815</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45962.466114814815</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45962.466114814815</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45962.466114814815</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45962.466114814815</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45962.466114814815</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45962.466114814815</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45962.466114814815</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45962.466114814815</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45962.466114814815</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45962.466114814815</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45962.466114814815</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45962.466114814815</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45962.466114814815</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45962.466114814815</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ca="1" si="4"/>
        <v>45962.466114814815</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ref="G310:G373" ca="1" si="5">IFERROR(NOW()-F310,"-")</f>
        <v>45962.466114814815</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45962.466114814815</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45962.466114814815</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45962.466114814815</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45962.466114814815</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45962.466114814815</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45962.466114814815</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45962.466114814815</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45962.466114814815</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45962.466114814815</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45962.466114814815</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45962.466114814815</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45962.466114814815</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45962.466114814815</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45962.466114814815</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45962.466114814815</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45962.466114814815</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45962.466114814815</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45962.466114814815</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45962.466114814815</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45962.466114814815</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45962.466114814815</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45962.466114814815</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45962.466114814815</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45962.466114814815</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45962.466114814815</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45962.466114814815</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45962.466114814815</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45962.466114814815</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45962.466114814815</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45962.466114814815</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45962.466114814815</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45962.466114814815</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45962.466114814815</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45962.466114814815</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45962.466114814815</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45962.466114814815</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45962.466114814815</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45962.466114814815</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45962.466114814815</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45962.466114814815</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45962.466114814815</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45962.466114814815</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45962.466114814815</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45962.466114814815</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45962.466114814815</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45962.466114814815</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45962.466114814815</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45962.466114814815</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45962.466114814815</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45962.466114814815</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45962.466114814815</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45962.466114814815</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45962.466114814815</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45962.466114814815</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45962.466114814815</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45962.466114814815</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45962.466114814815</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45962.466114814815</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45962.466114814815</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45962.466114814815</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45962.466114814815</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45962.466114814815</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ca="1" si="5"/>
        <v>45962.466114814815</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ref="G374:G437" ca="1" si="6">IFERROR(NOW()-F374,"-")</f>
        <v>45962.466114814815</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45962.466114814815</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45962.466114814815</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45962.466114814815</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45962.466114814815</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45962.466114814815</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45962.466114814815</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45962.466114814815</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45962.466114814815</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45962.466114814815</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45962.466114814815</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45962.466114814815</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45962.466114814815</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45962.466114814815</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45962.466114814815</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45962.466114814815</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45962.466114814815</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45962.466114814815</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45962.466114814815</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45962.466114814815</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45962.466114814815</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45962.466114814815</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45962.466114814815</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45962.466114814815</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45962.466114814815</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45962.466114814815</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45962.466114814815</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45962.466114814815</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45962.466114814815</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45962.466114814815</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45962.466114814815</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45962.466114814815</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45962.466114814815</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45962.466114814815</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45962.466114814815</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45962.466114814815</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45962.466114814815</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45962.466114814815</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45962.466114814815</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45962.466114814815</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45962.466114814815</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45962.466114814815</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45962.466114814815</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45962.466114814815</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45962.466114814815</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45962.466114814815</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45962.466114814815</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45962.466114814815</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45962.466114814815</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45962.466114814815</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45962.466114814815</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45962.466114814815</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45962.466114814815</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45962.466114814815</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45962.466114814815</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45962.466114814815</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45962.466114814815</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45962.466114814815</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45962.466114814815</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45962.466114814815</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45962.466114814815</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45962.466114814815</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45962.466114814815</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ca="1" si="6"/>
        <v>45962.466114814815</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ref="G438:G501" ca="1" si="7">IFERROR(NOW()-F438,"-")</f>
        <v>45962.466114814815</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45962.466114814815</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45962.466114814815</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45962.466114814815</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45962.466114814815</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45962.466114814815</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45962.466114814815</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45962.466114814815</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45962.466114814815</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45962.466114814815</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45962.466114814815</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45962.466114814815</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45962.466114814815</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45962.466114814815</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45962.466114814815</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45962.466114814815</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45962.466114814815</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45962.466114814815</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45962.466114814815</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45962.466114814815</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45962.466114814815</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45962.466114814815</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45962.466114814815</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45962.466114814815</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45962.466114814815</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45962.466114814815</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45962.466114814815</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45962.466114814815</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45962.466114814815</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45962.466114814815</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45962.466114814815</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45962.466114814815</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45962.466114814815</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45962.466114814815</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45962.466114814815</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45962.466114814815</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45962.466114814815</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45962.466114814815</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45962.466114814815</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45962.466114814815</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45962.466114814815</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45962.466114814815</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45962.466114814815</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45962.466114814815</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45962.466114814815</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45962.466114814815</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45962.466114814815</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45962.466114814815</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45962.466114814815</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45962.466114814815</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45962.466114814815</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45962.466114814815</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45962.466114814815</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45962.466114814815</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45962.466114814815</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45962.466114814815</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45962.466114814815</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45962.466114814815</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45962.466114814815</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45962.466114814815</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45962.466114814815</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45962.466114814815</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45962.466114814815</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ca="1" si="7"/>
        <v>45962.466114814815</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ref="G502:G565" ca="1" si="8">IFERROR(NOW()-F502,"-")</f>
        <v>45962.466114814815</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45962.466114814815</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45962.466114814815</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45962.466114814815</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45962.466114814815</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45962.466114814815</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45962.466114814815</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45962.466114814815</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45962.466114814815</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45962.466114814815</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45962.466114814815</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45962.466114814815</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45962.466114814815</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45962.466114814815</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45962.466114814815</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45962.466114814815</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45962.466114814815</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45962.466114814815</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45962.466114814815</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45962.466114814815</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45962.466114814815</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45962.466114814815</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45962.466114814815</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45962.466114814815</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45962.466114814815</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45962.466114814815</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45962.466114814815</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45962.466114814815</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45962.466114814815</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45962.466114814815</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45962.466114814815</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45962.466114814815</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45962.466114814815</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45962.466114814815</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45962.466114814815</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45962.466114814815</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45962.466114814815</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45962.466114814815</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45962.466114814815</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45962.466114814815</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45962.466114814815</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45962.466114814815</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45962.466114814815</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45962.466114814815</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45962.466114814815</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45962.466114814815</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45962.466114814815</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45962.466114814815</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45962.466114814815</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45962.466114814815</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45962.466114814815</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45962.466114814815</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45962.466114814815</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45962.466114814815</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45962.466114814815</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45962.466114814815</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45962.466114814815</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45962.466114814815</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45962.466114814815</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45962.466114814815</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45962.466114814815</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45962.466114814815</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45962.466114814815</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ca="1" si="8"/>
        <v>45962.466114814815</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ref="G566:G629" ca="1" si="9">IFERROR(NOW()-F566,"-")</f>
        <v>45962.466114814815</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45962.466114814815</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45962.466114814815</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45962.466114814815</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45962.466114814815</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45962.466114814815</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45962.466114814815</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45962.466114814815</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45962.466114814815</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45962.466114814815</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45962.466114814815</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45962.466114814815</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45962.466114814815</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45962.466114814815</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45962.466114814815</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45962.466114814815</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45962.466114814815</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45962.466114814815</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45962.466114814815</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45962.466114814815</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45962.466114814815</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45962.466114814815</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45962.466114814815</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45962.466114814815</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45962.466114814815</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45962.466114814815</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45962.466114814815</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45962.466114814815</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45962.466114814815</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45962.466114814815</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45962.466114814815</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45962.466114814815</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45962.466114814815</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45962.466114814815</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45962.466114814815</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45962.466114814815</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45962.466114814815</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45962.466114814815</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45962.466114814815</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45962.466114814815</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45962.466114814815</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45962.466114814815</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45962.466114814815</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45962.466114814815</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45962.466114814815</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45962.466114814815</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45962.466114814815</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45962.466114814815</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45962.466114814815</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45962.466114814815</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45962.466114814815</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45962.466114814815</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45962.466114814815</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45962.466114814815</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45962.466114814815</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45962.466114814815</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45962.466114814815</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45962.466114814815</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45962.466114814815</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45962.466114814815</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45962.466114814815</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45962.466114814815</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45962.466114814815</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ca="1" si="9"/>
        <v>45962.466114814815</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ref="G630:G693" ca="1" si="10">IFERROR(NOW()-F630,"-")</f>
        <v>45962.466114814815</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45962.466114814815</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45962.466114814815</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45962.466114814815</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45962.466114814815</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45962.466114814815</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45962.466114814815</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45962.466114814815</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45962.466114814815</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45962.466114814815</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45962.466114814815</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45962.466114814815</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45962.466114814815</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45962.466114814815</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45962.466114814815</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45962.466114814815</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45962.466114814815</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45962.466114814815</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45962.466114814815</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45962.466114814815</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45962.466114814815</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45962.466114814815</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45962.466114814815</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45962.466114814815</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45962.466114814815</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45962.466114814815</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45962.466114814815</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45962.466114814815</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45962.466114814815</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45962.466114814815</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45962.466114814815</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45962.466114814815</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45962.466114814815</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45962.466114814815</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45962.466114814815</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45962.466114814815</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45962.466114814815</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45962.466114814815</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45962.466114814815</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45962.466114814815</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45962.466114814815</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45962.466114814815</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45962.466114814815</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45962.466114814815</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45962.466114814815</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45962.466114814815</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45962.466114814815</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45962.466114814815</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45962.466114814815</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45962.466114814815</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45962.466114814815</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45962.466114814815</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45962.466114814815</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45962.466114814815</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45962.466114814815</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45962.466114814815</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45962.466114814815</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45962.466114814815</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45962.466114814815</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45962.466114814815</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45962.466114814815</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45962.466114814815</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45962.466114814815</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ca="1" si="10"/>
        <v>45962.466114814815</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ref="G694:G757" ca="1" si="11">IFERROR(NOW()-F694,"-")</f>
        <v>45962.466114814815</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45962.466114814815</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45962.466114814815</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45962.466114814815</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45962.466114814815</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45962.466114814815</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45962.466114814815</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45962.466114814815</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45962.466114814815</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45962.466114814815</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45962.466114814815</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45962.466114814815</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45962.466114814815</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45962.466114814815</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45962.466114814815</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45962.466114814815</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45962.466114814815</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45962.466114814815</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45962.466114814815</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45962.466114814815</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45962.466114814815</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45962.466114814815</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45962.466114814815</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45962.466114814815</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45962.466114814815</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45962.466114814815</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45962.466114814815</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45962.466114814815</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45962.466114814815</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45962.466114814815</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45962.466114814815</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45962.466114814815</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45962.466114814815</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45962.466114814815</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45962.466114814815</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45962.466114814815</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45962.466114814815</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45962.466114814815</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45962.466114814815</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45962.466114814815</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45962.466114814815</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45962.466114814815</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45962.466114814815</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45962.466114814815</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45962.466114814815</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45962.466114814815</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45962.466114814815</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45962.466114814815</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45962.466114814815</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45962.466114814815</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45962.466114814815</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45962.466114814815</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45962.466114814815</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45962.466114814815</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45962.466114814815</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45962.466114814815</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45962.466114814815</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45962.466114814815</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45962.466114814815</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45962.466114814815</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45962.466114814815</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45962.466114814815</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45962.466114814815</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ca="1" si="11"/>
        <v>45962.466114814815</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ref="G758:G821" ca="1" si="12">IFERROR(NOW()-F758,"-")</f>
        <v>45962.466114814815</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45962.466114814815</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45962.466114814815</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45962.466114814815</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45962.466114814815</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45962.466114814815</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45962.466114814815</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45962.466114814815</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45962.466114814815</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45962.466114814815</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45962.466114814815</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45962.466114814815</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45962.466114814815</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45962.466114814815</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45962.466114814815</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45962.466114814815</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45962.466114814815</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45962.466114814815</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45962.466114814815</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45962.466114814815</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45962.466114814815</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45962.466114814815</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45962.466114814815</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45962.466114814815</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45962.466114814815</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45962.466114814815</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45962.466114814815</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45962.466114814815</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45962.466114814815</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45962.466114814815</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45962.466114814815</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45962.466114814815</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45962.466114814815</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45962.466114814815</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45962.466114814815</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45962.466114814815</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45962.466114814815</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45962.466114814815</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45962.466114814815</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45962.466114814815</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45962.466114814815</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45962.466114814815</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45962.466114814815</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45962.466114814815</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45962.466114814815</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45962.466114814815</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45962.466114814815</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45962.466114814815</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45962.466114814815</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45962.466114814815</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45962.466114814815</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45962.466114814815</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45962.466114814815</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45962.466114814815</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45962.466114814815</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45962.466114814815</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45962.466114814815</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45962.466114814815</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45962.466114814815</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45962.466114814815</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45962.466114814815</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45962.466114814815</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45962.466114814815</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ca="1" si="12"/>
        <v>45962.466114814815</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ref="G822:G885" ca="1" si="13">IFERROR(NOW()-F822,"-")</f>
        <v>45962.466114814815</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45962.466114814815</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45962.466114814815</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45962.466114814815</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45962.466114814815</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45962.466114814815</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45962.466114814815</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45962.466114814815</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45962.466114814815</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45962.466114814815</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45962.466114814815</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45962.466114814815</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45962.466114814815</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45962.466114814815</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45962.466114814815</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45962.466114814815</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45962.466114814815</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45962.466114814815</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45962.466114814815</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45962.466114814815</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45962.466114814815</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45962.466114814815</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45962.466114814815</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45962.466114814815</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45962.466114814815</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45962.466114814815</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45962.466114814815</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45962.466114814815</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45962.466114814815</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45962.466114814815</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45962.466114814815</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45962.466114814815</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45962.466114814815</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45962.466114814815</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45962.466114814815</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45962.466114814815</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45962.466114814815</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45962.466114814815</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45962.466114814815</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45962.466114814815</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45962.466114814815</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45962.466114814815</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45962.466114814815</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45962.466114814815</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45962.466114814815</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45962.466114814815</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45962.466114814815</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45962.466114814815</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45962.466114814815</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45962.466114814815</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45962.466114814815</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45962.466114814815</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45962.466114814815</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45962.466114814815</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45962.466114814815</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45962.466114814815</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45962.466114814815</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45962.466114814815</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45962.466114814815</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45962.466114814815</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45962.466114814815</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45962.466114814815</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45962.466114814815</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ca="1" si="13"/>
        <v>45962.466114814815</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ref="G886:G949" ca="1" si="14">IFERROR(NOW()-F886,"-")</f>
        <v>45962.466114814815</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45962.466114814815</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45962.466114814815</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45962.466114814815</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45962.466114814815</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45962.466114814815</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45962.466114814815</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45962.466114814815</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45962.466114814815</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45962.466114814815</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45962.466114814815</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45962.466114814815</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45962.466114814815</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45962.466114814815</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45962.466114814815</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45962.466114814815</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45962.466114814815</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45962.466114814815</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45962.466114814815</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45962.466114814815</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45962.466114814815</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45962.466114814815</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45962.466114814815</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45962.466114814815</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45962.466114814815</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45962.466114814815</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45962.466114814815</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45962.466114814815</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45962.466114814815</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45962.466114814815</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45962.466114814815</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45962.466114814815</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45962.466114814815</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45962.466114814815</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45962.466114814815</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45962.466114814815</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45962.466114814815</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45962.466114814815</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45962.466114814815</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45962.466114814815</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45962.466114814815</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45962.466114814815</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45962.466114814815</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45962.466114814815</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45962.466114814815</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45962.466114814815</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45962.466114814815</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45962.466114814815</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45962.466114814815</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45962.466114814815</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45962.466114814815</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45962.466114814815</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45962.466114814815</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45962.466114814815</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45962.466114814815</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45962.466114814815</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45962.466114814815</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45962.466114814815</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45962.466114814815</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45962.466114814815</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45962.466114814815</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45962.466114814815</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45962.466114814815</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ca="1" si="14"/>
        <v>45962.466114814815</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ref="G950:G1013" ca="1" si="15">IFERROR(NOW()-F950,"-")</f>
        <v>45962.466114814815</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45962.466114814815</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45962.466114814815</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45962.466114814815</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45962.466114814815</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45962.466114814815</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45962.466114814815</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45962.466114814815</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45962.466114814815</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45962.466114814815</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45962.466114814815</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45962.466114814815</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45962.466114814815</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45962.466114814815</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45962.466114814815</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45962.466114814815</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45962.466114814815</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45962.466114814815</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45962.466114814815</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45962.466114814815</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45962.466114814815</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45962.466114814815</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45962.466114814815</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45962.466114814815</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45962.466114814815</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45962.466114814815</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45962.466114814815</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45962.466114814815</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45962.466114814815</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45962.466114814815</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45962.466114814815</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45962.466114814815</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45962.466114814815</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45962.466114814815</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45962.466114814815</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45962.466114814815</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45962.466114814815</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45962.466114814815</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45962.466114814815</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45962.466114814815</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45962.466114814815</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45962.466114814815</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45962.466114814815</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45962.466114814815</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45962.466114814815</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45962.466114814815</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45962.466114814815</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45962.466114814815</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45962.466114814815</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45962.466114814815</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45962.466114814815</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45962.466114814815</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45962.466114814815</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45962.466114814815</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45962.466114814815</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45962.466114814815</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45962.466114814815</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45962.466114814815</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45962.466114814815</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45962.466114814815</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45962.466114814815</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45962.466114814815</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45962.466114814815</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ca="1" si="15"/>
        <v>45962.466114814815</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ref="G1014:G1077" ca="1" si="16">IFERROR(NOW()-F1014,"-")</f>
        <v>45962.466114814815</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45962.466114814815</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45962.466114814815</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45962.466114814815</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45962.466114814815</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45962.466114814815</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45962.466114814815</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45962.466114814815</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45962.466114814815</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45962.466114814815</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45962.466114814815</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45962.466114814815</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45962.466114814815</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45962.466114814815</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45962.466114814815</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45962.466114814815</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45962.466114814815</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45962.466114814815</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45962.466114814815</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45962.466114814815</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45962.466114814815</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45962.466114814815</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45962.466114814815</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45962.466114814815</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45962.466114814815</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45962.466114814815</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45962.466114814815</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45962.466114814815</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45962.466114814815</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45962.466114814815</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45962.466114814815</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45962.466114814815</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45962.466114814815</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45962.466114814815</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45962.466114814815</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45962.466114814815</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45962.466114814815</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45962.466114814815</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45962.466114814815</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45962.466114814815</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45962.466114814815</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45962.466114814815</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45962.466114814815</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45962.466114814815</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45962.466114814815</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45962.466114814815</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45962.466114814815</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45962.466114814815</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45962.466114814815</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45962.466114814815</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45962.466114814815</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45962.466114814815</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45962.466114814815</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45962.466114814815</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45962.466114814815</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45962.466114814815</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45962.466114814815</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45962.466114814815</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45962.466114814815</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45962.466114814815</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45962.466114814815</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45962.466114814815</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45962.466114814815</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ca="1" si="16"/>
        <v>45962.466114814815</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ref="G1078:G1092" ca="1" si="17">IFERROR(NOW()-F1078,"-")</f>
        <v>45962.466114814815</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45962.466114814815</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45962.466114814815</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45962.466114814815</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45962.466114814815</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45962.466114814815</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45962.466114814815</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45962.466114814815</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45962.466114814815</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45962.466114814815</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45962.466114814815</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45962.466114814815</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45962.466114814815</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45962.466114814815</v>
      </c>
      <c r="H1091" s="22"/>
      <c r="I1091" s="19" t="str">
        <f>IFERROR(VLOOKUP(D1091,DB!A:F,6,0),"")</f>
        <v/>
      </c>
      <c r="J1091" s="18" t="str">
        <f>IFERROR(VLOOKUP(D1091,DB!A:G,7,0),"")</f>
        <v/>
      </c>
      <c r="K1091" s="46"/>
      <c r="L1091" s="23" t="str">
        <f>IFERROR(VLOOKUP(D1091,DB!A:I,9,0),"")</f>
        <v/>
      </c>
    </row>
    <row r="1092" spans="1:12" ht="15" customHeight="1">
      <c r="A1092" s="19"/>
      <c r="B1092" s="62" t="str">
        <f>IFERROR(VLOOKUP(D1092,DB!A:K,11,0),"")</f>
        <v/>
      </c>
      <c r="C1092" s="18"/>
      <c r="D1092" s="18"/>
      <c r="E1092" s="18"/>
      <c r="F1092" s="20"/>
      <c r="G1092" s="21">
        <f t="shared" ca="1" si="17"/>
        <v>45962.466114814815</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39112</v>
      </c>
      <c r="B2" s="93" t="str">
        <f>IFERROR(VLOOKUP(D2,DB!A:K,11,0),"")</f>
        <v>R4</v>
      </c>
      <c r="C2" s="96">
        <v>1</v>
      </c>
      <c r="D2" s="93" t="s">
        <v>35092</v>
      </c>
      <c r="E2" s="97" t="s">
        <v>39021</v>
      </c>
      <c r="F2" s="98">
        <v>45703.480717592596</v>
      </c>
      <c r="G2" s="99">
        <f ca="1">IFERROR(NOW()-F2,"")</f>
        <v>258.98539722221904</v>
      </c>
      <c r="H2" s="98">
        <v>45703.474768518521</v>
      </c>
      <c r="I2" s="98" t="str">
        <f>IFERROR(VLOOKUP(D2,DB!A:F,6,0),"")</f>
        <v>SCECO</v>
      </c>
      <c r="J2" s="98" t="str">
        <f>IFERROR(VLOOKUP(D2,DB!A:G,7,0),"")</f>
        <v>Dead</v>
      </c>
      <c r="K2" s="100" t="s">
        <v>39113</v>
      </c>
      <c r="L2" s="93" t="str">
        <f>IFERROR(VLOOKUP(D2,DB!A:I,9,0),"")</f>
        <v>Latis</v>
      </c>
    </row>
    <row r="3" spans="1:16" ht="26.25" customHeight="1">
      <c r="A3" s="168" t="s">
        <v>39114</v>
      </c>
      <c r="B3" s="118" t="str">
        <f>IFERROR(VLOOKUP(D3,DB!A:K,11,0),"")</f>
        <v>R4</v>
      </c>
      <c r="C3" s="119">
        <v>1</v>
      </c>
      <c r="D3" s="93" t="s">
        <v>28974</v>
      </c>
      <c r="E3" s="97" t="s">
        <v>39021</v>
      </c>
      <c r="F3" s="122">
        <v>45960.96875</v>
      </c>
      <c r="G3" s="123">
        <f ca="1">IFERROR(NOW()-F3,"")</f>
        <v>1.4973648148152279</v>
      </c>
      <c r="H3" s="122">
        <v>45960.963101851848</v>
      </c>
      <c r="I3" s="118" t="str">
        <f>IFERROR(VLOOKUP(D3,DB!A:F,6,0),"")</f>
        <v>SCECO</v>
      </c>
      <c r="J3" s="118" t="str">
        <f>IFERROR(VLOOKUP(D3,DB!A:G,7,0),"")</f>
        <v>Weak</v>
      </c>
      <c r="K3" s="124" t="s">
        <v>39115</v>
      </c>
      <c r="L3" s="120" t="str">
        <f>IFERROR(VLOOKUP(D3,DB!A:I,9,0),"")</f>
        <v>Latis</v>
      </c>
    </row>
    <row r="4" spans="1:16" ht="15" customHeight="1">
      <c r="A4" s="118"/>
      <c r="B4" s="118" t="str">
        <f>IFERROR(VLOOKUP(D4,DB!A:K,11,0),"")</f>
        <v/>
      </c>
      <c r="C4" s="119"/>
      <c r="D4" s="120"/>
      <c r="E4" s="97"/>
      <c r="F4" s="122"/>
      <c r="G4" s="123">
        <f ca="1">IFERROR(NOW()-F4,"")</f>
        <v>45962.466114814815</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45962.466114814815</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45962.466114814815</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45962.466114814815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45962.466114814815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45962.466114814815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45962.466114814815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45962.466114814815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45962.466114814815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45962.466114814815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45962.466114814815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45962.466114814815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45962.466114814815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45962.466114814815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45962.466114814815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45962.466114814815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45962.466114814815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45962.466114814815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45962.466114814815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45962.466114814815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45962.466114814815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45962.466114814815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45962.466114814815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45962.466114814815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45962.466114814815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45962.466114814815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45962.466114814815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45962.466114814815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45962.466114814815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45962.466114814815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45962.466114814815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45962.466114814815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45962.466114814815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45962.466114814815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45962.466114814815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45962.466114814815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45962.466114814815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45962.466114814815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45962.466114814815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45962.466114814815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45962.466114814815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45962.466114814815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45962.466114814815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45962.466114814815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45962.466114814815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45962.466114814815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45962.466114814815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45962.466114814815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45962.466114814815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45962.466114814815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45962.466114814815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45962.466114814815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45962.466114814815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45962.466114814815</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45962.466114814815</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45962.466114814815</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45962.466114814815</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45962.466114814815</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45962.466114814815</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45962.466114814815</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45962.466114814815</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45962.466114814815</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45962.466114814815</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45962.466114814815</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45962.466114814815</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45962.466114814815</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45962.466114814815</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45962.466114814815</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45962.466114814815</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45962.466114814815</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45962.466114814815</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45962.466114814815</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45962.466114814815</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45962.466114814815</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45962.466114814815</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45962.466114814815</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45962.466114814815</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45962.466114814815</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45962.466114814815</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45962.466114814815</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45962.466114814815</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45962.466114814815</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45962.466114814815</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45962.466114814815</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45962.466114814815</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45962.466114814815</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45962.466114814815</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45962.466114814815</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45962.466114814815</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45962.466114814815</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45962.466114814815</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45962.466114814815</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45962.466114814815</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45962.466114814815</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45962.466114814815</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45962.466114814815</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45962.466114814815</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45962.466114814815</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45962.466114814815</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45962.466114814815</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45962.466114814815</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45962.466114814815</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45962.466114814815</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45962.466114814815</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45962.466114814815</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45962.466114814815</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45962.466114814815</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45962.466114814815</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45962.466114814815</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45962.466114814815</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45962.466114814815</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45962.466114814815</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45962.466114814815</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45962.466114814815</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70.634054629626917</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39100</v>
      </c>
      <c r="F3" s="38">
        <v>45926.188877314817</v>
      </c>
      <c r="G3" s="143">
        <f t="shared" ref="G3" ca="1" si="0">IFERROR(NOW()-F3,"")</f>
        <v>36.277237499998591</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39100</v>
      </c>
      <c r="F4" s="152">
        <v>45948.661111111112</v>
      </c>
      <c r="G4" s="153">
        <f ca="1">IFERROR(NOW()-F4,"")</f>
        <v>13.805003703702823</v>
      </c>
      <c r="H4" s="152">
        <v>45948.661111111112</v>
      </c>
      <c r="I4" s="151" t="str">
        <f>IFERROR(VLOOKUP(D4,DB!A:F,6,0),"")</f>
        <v>SCECO</v>
      </c>
      <c r="J4" s="151" t="str">
        <f>IFERROR(VLOOKUP(D4,DB!A:G,7,0),"")</f>
        <v>Dead</v>
      </c>
      <c r="K4" s="151" t="s">
        <v>39121</v>
      </c>
      <c r="L4" s="151" t="str">
        <f>IFERROR(VLOOKUP(D4,DB!A:I,9,0),"")</f>
        <v>Latis</v>
      </c>
    </row>
    <row r="5" spans="1:13" ht="15">
      <c r="A5" s="151"/>
      <c r="B5" s="151" t="str">
        <f>IFERROR(VLOOKUP(D5,DB!A:K,11,0),"")</f>
        <v/>
      </c>
      <c r="C5" s="151"/>
      <c r="D5" s="151"/>
      <c r="E5" s="151"/>
      <c r="F5" s="152"/>
      <c r="G5" s="153">
        <f ca="1">IFERROR(NOW()-F5,"")</f>
        <v>45962.466114814815</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45962.466114814815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45962.466114814815</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45962.466114814815</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45962.466114814815</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45962.466114814815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45962.466114814815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45962.466114814815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45962.466114814815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45962.466114814815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45962.466114814815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45962.466114814815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45962.466114814815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45962.466114814815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45962.466114814815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45962.466114814815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45962.466114814815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45962.466114814815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45962.466114814815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45962.466114814815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45962.466114814815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45962.466114814815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45962.466114814815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45962.466114814815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45962.466114814815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45962.466114814815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45962.466114814815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45962.466114814815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45962.466114814815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45962.466114814815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45962.466114814815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45962.466114814815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45962.466114814815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45962.466114814815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45962.466114814815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45962.466114814815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45962.466114814815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45962.466114814815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45962.466114814815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45962.466114814815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45962.466114814815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45962.466114814815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45962.466114814815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45962.466114814815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45962.466114814815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45962.466114814815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45962.466114814815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45962.466114814815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45962.466114814815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45962.466114814815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45962.466114814815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45962.466114814815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45962.466114814815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45962.466114814815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45962.466114814815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45962.466114814815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45962.466114814815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45962.466114814815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45962.466114814815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45962.466114814815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45962.466114814815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45962.466114814815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45962.466114814815</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45962.466114814815</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45962.466114814815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45962.466114814815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45962.466114814815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45962.466114814815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45962.466114814815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45962.466114814815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45962.466114814815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45962.466114814815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45962.466114814815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45962.466114814815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45962.466114814815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45962.466114814815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45962.466114814815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45962.466114814815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45962.466114814815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45962.466114814815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45962.466114814815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45962.466114814815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45962.466114814815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45962.466114814815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45962.466114814815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45962.466114814815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45962.466114814815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45962.466114814815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45962.466114814815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45962.466114814815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45962.466114814815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45962.466114814815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45962.466114814815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45962.466114814815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45962.466114814815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45962.466114814815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45962.466114814815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45962.466114814815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45962.466114814815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45962.466114814815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45962.466114814815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45962.466114814815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45962.466114814815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45962.466114814815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45962.466114814815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45962.466114814815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45962.466114814815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45962.466114814815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45962.466114814815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45962.466114814815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45962.466114814815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45962.466114814815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45962.466114814815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45962.466114814815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45962.466114814815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45962.466114814815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45962.466114814815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45962.466114814815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45962.466114814815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45962.466114814815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45962.466114814815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45962.466114814815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45962.466114814815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45962.466114814815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45962.466114814815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45962.466114814815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45962.466114814815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45962.466114814815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45962.466114814815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45962.466114814815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45962.466114814815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45962.466114814815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45962.466114814815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45962.466114814815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45962.466114814815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45962.466114814815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45962.466114814815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45962.466114814815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45962.466114814815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45962.466114814815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45962.466114814815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45962.466114814815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45962.466114814815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45962.466114814815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45962.466114814815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45962.466114814815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45962.466114814815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45962.466114814815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45962.466114814815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45962.466114814815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45962.466114814815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45962.466114814815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45962.466114814815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45962.466114814815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45962.466114814815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45962.466114814815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45962.466114814815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45962.466114814815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45962.466114814815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45962.466114814815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45962.466114814815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45962.466114814815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45962.466114814815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45962.466114814815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45962.466114814815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45962.466114814815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45962.466114814815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45962.466114814815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45962.466114814815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45962.466114814815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45962.466114814815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45962.466114814815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45962.466114814815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45962.466114814815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45962.466114814815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45962.466114814815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45962.466114814815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45962.466114814815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45962.466114814815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45962.466114814815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45962.466114814815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45962.466114814815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45962.466114814815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45962.466114814815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45962.466114814815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45962.466114814815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45962.466114814815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45962.466114814815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45962.466114814815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45962.466114814815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45962.466114814815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45962.466114814815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45962.466114814815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45962.466114814815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45962.466114814815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45962.466114814815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45962.466114814815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45962.466114814815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45962.466114814815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45962.466114814815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45962.466114814815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45962.466114814815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45962.466114814815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45962.466114814815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45962.466114814815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45962.466114814815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45962.466114814815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45962.466114814815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45962.466114814815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45962.466114814815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45962.466114814815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45962.466114814815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45962.466114814815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45962.466114814815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45962.466114814815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45962.466114814815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45962.466114814815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45962.466114814815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45962.466114814815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45962.466114814815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45962.466114814815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45962.466114814815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45962.466114814815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45962.466114814815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45962.466114814815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45962.466114814815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45962.466114814815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45962.466114814815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45962.466114814815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45962.466114814815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45962.466114814815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45962.466114814815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45962.466114814815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45962.466114814815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45962.466114814815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45962.466114814815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45962.466114814815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45962.466114814815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45962.466114814815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45962.466114814815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45962.466114814815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45962.466114814815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45962.466114814815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45962.466114814815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45962.466114814815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45962.466114814815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45962.466114814815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45962.466114814815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45962.466114814815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45962.466114814815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45962.466114814815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45962.466114814815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45962.466114814815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45962.466114814815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45962.466114814815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45962.466114814815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45962.466114814815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45962.466114814815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45962.466114814815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45962.466114814815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45962.466114814815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45962.466114814815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45962.466114814815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45962.466114814815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45962.466114814815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45962.466114814815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45962.466114814815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45962.466114814815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45962.466114814815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45962.466114814815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45962.466114814815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45962.466114814815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45962.466114814815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45962.466114814815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45962.466114814815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45962.466114814815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45962.466114814815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45962.466114814815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45962.466114814815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45962.466114814815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45962.466114814815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45962.466114814815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45962.466114814815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45962.466114814815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45962.466114814815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45962.466114814815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45962.466114814815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45962.466114814815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45962.466114814815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45962.466114814815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45962.466114814815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45962.466114814815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45962.466114814815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45962.466114814815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45962.466114814815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45962.466114814815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45962.466114814815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45962.466114814815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45962.466114814815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45962.466114814815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45962.466114814815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45962.466114814815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45962.466114814815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45962.466114814815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45962.466114814815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45962.466114814815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45962.466114814815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45962.466114814815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45962.466114814815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45962.466114814815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45962.466114814815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45962.466114814815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45962.466114814815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45962.466114814815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45962.466114814815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45962.466114814815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45962.466114814815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45962.466114814815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45962.466114814815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45962.466114814815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45962.466114814815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45962.466114814815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45962.466114814815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45962.466114814815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45962.466114814815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45962.466114814815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45962.466114814815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45962.466114814815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45962.466114814815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45962.466114814815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45962.466114814815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45962.466114814815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45962.466114814815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45962.466114814815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45962.466114814815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45962.466114814815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45962.466114814815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45962.466114814815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45962.466114814815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45962.466114814815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45962.466114814815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45962.466114814815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45962.466114814815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45962.466114814815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45962.466114814815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45962.466114814815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45962.466114814815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45962.466114814815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45962.466114814815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45962.466114814815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45962.466114814815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45962.466114814815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45962.466114814815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45962.466114814815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45962.466114814815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45962.466114814815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45962.466114814815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45962.466114814815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45962.466114814815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45962.466114814815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45962.466114814815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45962.466114814815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45962.466114814815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45962.466114814815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45962.466114814815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45962.466114814815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45962.466114814815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45962.466114814815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45962.466114814815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45962.466114814815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45962.466114814815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45962.466114814815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45962.466114814815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45962.466114814815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45962.466114814815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45962.466114814815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45962.466114814815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45962.466114814815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45962.466114814815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45962.466114814815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45962.466114814815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45962.466114814815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45962.466114814815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45962.466114814815</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45962.466114814815</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39122</v>
      </c>
      <c r="B2" s="102" t="str">
        <f>IFERROR(VLOOKUP(D2,DB!A:K,11,0),"")</f>
        <v>R6</v>
      </c>
      <c r="C2" s="104">
        <v>2</v>
      </c>
      <c r="D2" s="102" t="s">
        <v>29406</v>
      </c>
      <c r="E2" s="105" t="s">
        <v>39021</v>
      </c>
      <c r="F2" s="106"/>
      <c r="G2" s="76">
        <f ca="1">IFERROR(NOW()-F2,"-")</f>
        <v>45962.466114814815</v>
      </c>
      <c r="H2" s="106">
        <v>45962.422696759262</v>
      </c>
      <c r="I2" s="102" t="str">
        <f>IFERROR(VLOOKUP(D2,DB!A:F,6,0),"")</f>
        <v>SCECO</v>
      </c>
      <c r="J2" s="101" t="str">
        <f>IFERROR(VLOOKUP(D2,DB!A:G,7,0),"")</f>
        <v>Dead</v>
      </c>
      <c r="K2" s="107" t="s">
        <v>39123</v>
      </c>
      <c r="L2" s="108" t="str">
        <f>IFERROR(VLOOKUP(D2,DB!A:I,9,0),"")</f>
        <v>Latis</v>
      </c>
    </row>
    <row r="3" spans="1:16383" ht="31.5" customHeight="1">
      <c r="A3" s="103"/>
      <c r="B3" s="102" t="str">
        <f>IFERROR(VLOOKUP(D3,DB!A:K,11,0),"")</f>
        <v/>
      </c>
      <c r="C3" s="104"/>
      <c r="D3" s="102"/>
      <c r="E3" s="105"/>
      <c r="F3" s="106"/>
      <c r="G3" s="76">
        <f ca="1">IFERROR(NOW()-F3,"-")</f>
        <v>45962.466114814815</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45962.466114814815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45962.466114814815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45962.466114814815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45962.466114814815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45962.466114814815</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45962.466114814815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45962.466114814815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45962.466114814815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45962.466114814815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45962.466114814815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45962.466114814815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45962.466114814815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45962.466114814815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45962.466114814815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45962.466114814815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45962.466114814815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45962.466114814815</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45962.466114814815</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45962.466114814815</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45962.466114814815</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45962.466114814815</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45962.466114814815</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45962.466114814815</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2025-11-01T08:13:11Z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