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65" documentId="120_S{2AC9BD13-BADA-5192-A53E-5A8FF88502F6}" xr6:coauthVersionLast="47" xr6:coauthVersionMax="47" xr10:uidLastSave="{1D455C91-0B41-417F-8D64-50DFF73D1CC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<sst xmlns="http://schemas.openxmlformats.org/spreadsheetml/2006/main" count="181603" uniqueCount="39213">
  <si>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</si>
  <si>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</si>
  <si>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</si>
  <si>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</si>
  <si>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</si>
  <si>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</si>
  <si>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</si>
  <si>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</si>
  <si>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</si>
  <si>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</si>
  <si>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</si>
  <si>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</si>
  <si>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</si>
  <si>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</si>
  <si>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</si>
  <si>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</si>
  <si>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</si>
  <si>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</si>
  <si>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</si>
  <si>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</si>
  <si>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</si>
  <si>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</si>
  <si>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</si>
  <si>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</si>
  <si>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</si>
  <si>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</si>
  <si>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</si>
  <si>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</si>
  <si>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</si>
  <si>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</si>
  <si>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</si>
  <si>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</si>
  <si>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</si>
  <si>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</si>
  <si>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</si>
  <si>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</si>
  <si>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</si>
  <si>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</si>
  <si>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</si>
  <si>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</si>
  <si>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</si>
  <si>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</si>
  <si>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</si>
  <si>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</si>
  <si>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</si>
  <si>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</si>
  <si>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</si>
  <si>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</si>
  <si>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</si>
  <si>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</si>
  <si>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</si>
  <si>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</si>
  <si>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</si>
  <si>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</si>
  <si>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</si>
  <si>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</si>
  <si>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</si>
  <si>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</si>
  <si>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</si>
  <si>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</si>
  <si>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</si>
  <si>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</si>
  <si>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</si>
  <si>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</si>
  <si>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</si>
  <si>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</si>
  <si>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</si>
  <si>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</si>
  <si>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</si>
  <si>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</si>
  <si>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</si>
  <si>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</si>
  <si>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</si>
  <si>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</si>
  <si>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</si>
  <si>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</si>
  <si>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</si>
  <si>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</si>
  <si>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</si>
  <si>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</si>
  <si>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</si>
  <si>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</si>
  <si>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</si>
  <si>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</si>
  <si>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</si>
  <si>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</si>
  <si>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</si>
  <si>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</si>
  <si>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</si>
  <si>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</si>
  <si>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</si>
  <si>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</si>
  <si>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</si>
  <si>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</si>
  <si>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</si>
  <si>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</si>
  <si>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</si>
  <si>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</si>
  <si>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</si>
  <si>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</si>
  <si>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</si>
  <si>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</si>
  <si>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</si>
  <si>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</si>
  <si>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</si>
  <si>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</si>
  <si>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</si>
  <si>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</si>
  <si>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</si>
  <si>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</si>
  <si>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</si>
  <si>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</si>
  <si>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</si>
  <si>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</si>
  <si>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</si>
  <si>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</si>
  <si>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</si>
  <si>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</si>
  <si>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</si>
  <si>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</si>
  <si>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</si>
  <si>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</si>
  <si>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</si>
  <si>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</si>
  <si>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</si>
  <si>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</si>
  <si>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</si>
  <si>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</si>
  <si>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</si>
  <si>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</si>
  <si>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</si>
  <si>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</si>
  <si>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</si>
  <si>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</si>
  <si>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</si>
  <si>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</si>
  <si>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</si>
  <si>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</si>
  <si>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</si>
  <si>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</si>
  <si>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</si>
  <si>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</si>
  <si>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</si>
  <si>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</si>
  <si>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</si>
  <si>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</si>
  <si>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</si>
  <si>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</si>
  <si>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</si>
  <si>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</si>
  <si>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</si>
  <si>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</si>
  <si>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</si>
  <si>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</si>
  <si>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</si>
  <si>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</si>
  <si>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</si>
  <si>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</si>
  <si>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</si>
  <si>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</si>
  <si>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</si>
  <si>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</si>
  <si>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</si>
  <si>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</si>
  <si>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</si>
  <si>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</si>
  <si>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</si>
  <si>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</si>
  <si>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</si>
  <si>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</si>
  <si>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</si>
  <si>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</si>
  <si>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</si>
  <si>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</si>
  <si>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</si>
  <si>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</si>
  <si>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</si>
  <si>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</si>
  <si>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</si>
  <si>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</si>
  <si>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</si>
  <si>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</si>
  <si>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</si>
  <si>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</si>
  <si>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</si>
  <si>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</si>
  <si>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</si>
  <si>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</si>
  <si>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</si>
  <si>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</si>
  <si>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</si>
  <si>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</si>
  <si>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</si>
  <si>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</si>
  <si>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</si>
  <si>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</si>
  <si>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</si>
  <si>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</si>
  <si>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</si>
  <si>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</si>
  <si>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</si>
  <si>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</si>
  <si>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</si>
  <si>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</si>
  <si>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</si>
  <si>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</si>
  <si>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</si>
  <si>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</si>
  <si>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</si>
  <si>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</si>
  <si>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</si>
  <si>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</si>
  <si>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</si>
  <si>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</si>
  <si>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</si>
  <si>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</si>
  <si>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</si>
  <si>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</si>
  <si>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</si>
  <si>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</si>
  <si>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</si>
  <si>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</si>
  <si>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</si>
  <si>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</si>
  <si>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</si>
  <si>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</si>
  <si>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</si>
  <si>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</si>
  <si>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</si>
  <si>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</si>
  <si>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</si>
  <si>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</si>
  <si>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</si>
  <si>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</si>
  <si>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</si>
  <si>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</si>
  <si>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</si>
  <si>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</si>
  <si>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</si>
  <si>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</si>
  <si>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</si>
  <si>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</si>
  <si>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</si>
  <si>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</si>
  <si>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</si>
  <si>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</si>
  <si>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</si>
  <si>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</si>
  <si>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</si>
  <si>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</si>
  <si>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</si>
  <si>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</si>
  <si>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</si>
  <si>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</si>
  <si>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</si>
  <si>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</si>
  <si>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</si>
  <si>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</si>
  <si>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</si>
  <si>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</si>
  <si>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</si>
  <si>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</si>
  <si>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</si>
  <si>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</si>
  <si>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</si>
  <si>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</si>
  <si>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</si>
  <si>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</si>
  <si>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</si>
  <si>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</si>
  <si>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</si>
  <si>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</si>
  <si>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</si>
  <si>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</si>
  <si>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</si>
  <si>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</si>
  <si>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</si>
  <si>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</si>
  <si>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</si>
  <si>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</si>
  <si>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</si>
  <si>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</si>
  <si>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</si>
  <si>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</si>
  <si>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</si>
  <si>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</si>
  <si>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</si>
  <si>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</si>
  <si>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</si>
  <si>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</si>
  <si>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</si>
  <si>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</si>
  <si>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</si>
  <si>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</si>
  <si>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</si>
  <si>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</si>
  <si>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</si>
  <si>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</si>
  <si>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</si>
  <si>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</si>
  <si>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</si>
  <si>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</si>
  <si>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</si>
  <si>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</si>
  <si>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</si>
  <si>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</si>
  <si>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</si>
  <si>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</si>
  <si>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</si>
  <si>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</si>
  <si>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</si>
  <si>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</si>
  <si>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</si>
  <si>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</si>
  <si>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</si>
  <si>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</si>
  <si>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</si>
  <si>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</si>
  <si>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</si>
  <si>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</si>
  <si>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</si>
  <si>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</si>
  <si>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</si>
  <si>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</si>
  <si>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</si>
  <si>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</si>
  <si>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</si>
  <si>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</si>
  <si>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</si>
  <si>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</si>
  <si>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</si>
  <si>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</si>
  <si>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</si>
  <si>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</si>
  <si>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</si>
  <si>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</si>
  <si>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</si>
  <si>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</si>
  <si>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</si>
  <si>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</si>
  <si>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</si>
  <si>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</si>
  <si>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</si>
  <si>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</si>
  <si>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</si>
  <si>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</si>
  <si>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</si>
  <si>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</si>
  <si>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</si>
  <si>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</si>
  <si>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</si>
  <si>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</si>
  <si>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</si>
  <si>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</si>
  <si>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</si>
  <si>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</si>
  <si>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</si>
  <si>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</si>
  <si>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</si>
  <si>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</si>
  <si>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</si>
  <si>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</si>
  <si>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</si>
  <si>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</si>
  <si>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</si>
  <si>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</si>
  <si>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</si>
  <si>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</si>
  <si>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</si>
  <si>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</si>
  <si>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</si>
  <si>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</si>
  <si>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</si>
  <si>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</si>
  <si>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</si>
  <si>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</si>
  <si>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</si>
  <si>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</si>
  <si>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</si>
  <si>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</si>
  <si>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</si>
  <si>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</si>
  <si>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</si>
  <si>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</si>
  <si>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</si>
  <si>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</si>
  <si>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</si>
  <si>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</si>
  <si>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</si>
  <si>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</si>
  <si>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</si>
  <si>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</si>
  <si>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</si>
  <si>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</si>
  <si>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</si>
  <si>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</si>
  <si>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</si>
  <si>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</si>
  <si>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</si>
  <si>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</si>
  <si>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</si>
  <si>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</si>
  <si>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</si>
  <si>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</si>
  <si>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</si>
  <si>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</si>
  <si>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</si>
  <si>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</si>
  <si>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</si>
  <si>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</si>
  <si>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</si>
  <si>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</si>
  <si>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</si>
  <si>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</si>
  <si>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</si>
  <si>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</si>
  <si>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</si>
  <si>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</si>
  <si>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</si>
  <si>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</si>
  <si>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</si>
  <si>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</si>
  <si>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</si>
  <si>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</si>
  <si>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</si>
  <si>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</si>
  <si>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</si>
  <si>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</si>
  <si>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</si>
  <si>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</si>
  <si>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</si>
  <si>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</si>
  <si>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</si>
  <si>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</si>
  <si>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</si>
  <si>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</si>
  <si>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</si>
  <si>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</si>
  <si>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</si>
  <si>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</si>
  <si>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</si>
  <si>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</si>
  <si>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</si>
  <si>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</si>
  <si>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</si>
  <si>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</si>
  <si>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</si>
  <si>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</si>
  <si>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</si>
  <si>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</si>
  <si>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</si>
  <si>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</si>
  <si>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</si>
  <si>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</si>
  <si>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</si>
  <si>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</si>
  <si>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</si>
  <si>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</si>
  <si>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</si>
  <si>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</si>
  <si>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</si>
  <si>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</si>
  <si>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</si>
  <si>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</si>
  <si>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</si>
  <si>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</si>
  <si>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</si>
  <si>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</si>
  <si>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</si>
  <si>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</si>
  <si>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</si>
  <si>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</si>
  <si>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</si>
  <si>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</si>
  <si>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</si>
  <si>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</si>
  <si>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</si>
  <si>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</si>
  <si>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</si>
  <si>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</si>
  <si>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</si>
  <si>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</si>
  <si>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</si>
  <si>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</si>
  <si>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</si>
  <si>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</si>
  <si>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</si>
  <si>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</si>
  <si>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</si>
  <si>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</si>
  <si>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</si>
  <si>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</si>
  <si>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</si>
  <si>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</si>
  <si>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</si>
  <si>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</si>
  <si>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</si>
  <si>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</si>
  <si>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</si>
  <si>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</si>
  <si>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</si>
  <si>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</si>
  <si>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</si>
  <si>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</si>
  <si>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</si>
  <si>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</si>
  <si>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</si>
  <si>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</si>
  <si>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</si>
  <si>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</si>
  <si>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</si>
  <si>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</si>
  <si>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</si>
  <si>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</si>
  <si>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</si>
  <si>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</si>
  <si>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</si>
  <si>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</si>
  <si>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</si>
  <si>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</si>
  <si>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</si>
  <si>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</si>
  <si>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</si>
  <si>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</si>
  <si>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</si>
  <si>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</si>
  <si>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</si>
  <si>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</si>
  <si>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</si>
  <si>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</si>
  <si>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</si>
  <si>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</si>
  <si>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</si>
  <si>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</si>
  <si>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</si>
  <si>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</si>
  <si>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</si>
  <si>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</si>
  <si>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</si>
  <si>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</si>
  <si>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</si>
  <si>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</si>
  <si>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</si>
  <si>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</si>
  <si>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</si>
  <si>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</si>
  <si>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</si>
  <si>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</si>
  <si>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</si>
  <si>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</si>
  <si>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</si>
  <si>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</si>
  <si>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</si>
  <si>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</si>
  <si>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</si>
  <si>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</si>
  <si>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</si>
  <si>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</si>
  <si>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</si>
  <si>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</si>
  <si>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</si>
  <si>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</si>
  <si>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</si>
  <si>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</si>
  <si>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</si>
  <si>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</si>
  <si>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</si>
  <si>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</si>
  <si>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</si>
  <si>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</si>
  <si>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</si>
  <si>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</si>
  <si>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</si>
  <si>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</si>
  <si>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</si>
  <si>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</si>
  <si>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</si>
  <si>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</si>
  <si>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</si>
  <si>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</si>
  <si>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</si>
  <si>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</si>
  <si>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</si>
  <si>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</si>
  <si>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</si>
  <si>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</si>
  <si>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</si>
  <si>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</si>
  <si>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</si>
  <si>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</si>
  <si>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</si>
  <si>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</si>
  <si>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</si>
  <si>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</si>
  <si>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</si>
  <si>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</si>
  <si>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</si>
  <si>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</si>
  <si>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</si>
  <si>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</si>
  <si>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</si>
  <si>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</si>
  <si>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</si>
  <si>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</si>
  <si>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</si>
  <si>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</si>
  <si>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</si>
  <si>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</si>
  <si>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</si>
  <si>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</si>
  <si>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</si>
  <si>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</si>
  <si>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</si>
  <si>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</si>
  <si>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</si>
  <si>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</si>
  <si>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</si>
  <si>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</si>
  <si>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</si>
  <si>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</si>
  <si>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</si>
  <si>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</si>
  <si>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</si>
  <si>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</si>
  <si>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</si>
  <si>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</si>
  <si>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</si>
  <si>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</si>
  <si>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</si>
  <si>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</si>
  <si>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</si>
  <si>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</si>
  <si>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</si>
  <si>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</si>
  <si>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</si>
  <si>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</si>
  <si>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</si>
  <si>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</si>
  <si>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</si>
  <si>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</si>
  <si>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</si>
  <si>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</si>
  <si>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</si>
  <si>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</si>
  <si>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</si>
  <si>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</si>
  <si>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</si>
  <si>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</si>
  <si>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</si>
  <si>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</si>
  <si>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</si>
  <si>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</si>
  <si>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</si>
  <si>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</si>
  <si>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</si>
  <si>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</si>
  <si>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</si>
  <si>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</si>
  <si>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</si>
  <si>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</si>
  <si>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</si>
  <si>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</si>
  <si>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</si>
  <si>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</si>
  <si>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</si>
  <si>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</si>
  <si>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</si>
  <si>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</si>
  <si>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</si>
  <si>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</si>
  <si>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</si>
  <si>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</si>
  <si>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</si>
  <si>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</si>
  <si>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</si>
  <si>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</si>
  <si>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</si>
  <si>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</si>
  <si>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</si>
  <si>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</si>
  <si>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</si>
  <si>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</si>
  <si>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</si>
  <si>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</si>
  <si>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</si>
  <si>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</si>
  <si>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</si>
  <si>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</si>
  <si>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</si>
  <si>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</si>
  <si>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</si>
  <si>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</si>
  <si>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</si>
  <si>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</si>
  <si>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</si>
  <si>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</si>
  <si>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</si>
  <si>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</si>
  <si>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</si>
  <si>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</si>
  <si>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</si>
  <si>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</si>
  <si>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</si>
  <si>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</si>
  <si>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</si>
  <si>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</si>
  <si>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</si>
  <si>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</si>
  <si>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</si>
  <si>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</si>
  <si>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</si>
  <si>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</si>
  <si>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</si>
  <si>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</si>
  <si>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</si>
  <si>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</si>
  <si>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</si>
  <si>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</si>
  <si>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</si>
  <si>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</si>
  <si>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</si>
  <si>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</si>
  <si>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</si>
  <si>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</si>
  <si>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</si>
  <si>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</si>
  <si>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</si>
  <si>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</si>
  <si>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</si>
  <si>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</si>
  <si>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</si>
  <si>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</si>
  <si>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</si>
  <si>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</si>
  <si>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</si>
  <si>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</si>
  <si>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</si>
  <si>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</si>
  <si>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</si>
  <si>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</si>
  <si>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</si>
  <si>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</si>
  <si>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</si>
  <si>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</si>
  <si>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</si>
  <si>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</si>
  <si>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</si>
  <si>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</si>
  <si>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</si>
  <si>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</si>
  <si>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</si>
  <si>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</si>
  <si>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</si>
  <si>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</si>
  <si>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</si>
  <si>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</si>
  <si>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</si>
  <si>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</si>
  <si>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</si>
  <si>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</si>
  <si>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</si>
  <si>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</si>
  <si>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</si>
  <si>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</si>
  <si>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</si>
  <si>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</si>
  <si>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</si>
  <si>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</si>
  <si>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</si>
  <si>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</si>
  <si>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</si>
  <si>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</si>
  <si>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</si>
  <si>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</si>
  <si>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</si>
  <si>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</si>
  <si>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</si>
  <si>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</si>
  <si>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</si>
  <si>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</si>
  <si>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</si>
  <si>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</si>
  <si>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</si>
  <si>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</si>
  <si>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</si>
  <si>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</si>
  <si>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</si>
  <si>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</si>
  <si>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</si>
  <si>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</si>
  <si>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</si>
  <si>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</si>
  <si>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</si>
  <si>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</si>
  <si>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</si>
  <si>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</si>
  <si>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</si>
  <si>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</si>
  <si>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</si>
  <si>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</si>
  <si>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</si>
  <si>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</si>
  <si>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</si>
  <si>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</si>
  <si>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</si>
  <si>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</si>
  <si>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</si>
  <si>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</si>
  <si>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</si>
  <si>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</si>
  <si>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</si>
  <si>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</si>
  <si>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</si>
  <si>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</si>
  <si>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</si>
  <si>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</si>
  <si>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</si>
  <si>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</si>
  <si>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</si>
  <si>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</si>
  <si>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</si>
  <si>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</si>
  <si>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</si>
  <si>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</si>
  <si>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</si>
  <si>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</si>
  <si>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</si>
  <si>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</si>
  <si>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</si>
  <si>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</si>
  <si>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</si>
  <si>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</si>
  <si>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</si>
  <si>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</si>
  <si>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</si>
  <si>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</si>
  <si>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</si>
  <si>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</si>
  <si>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</si>
  <si>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</si>
  <si>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</si>
  <si>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</si>
  <si>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</si>
  <si>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</si>
  <si>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</si>
  <si>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</si>
  <si>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</si>
  <si>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</si>
  <si>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</si>
  <si>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</si>
  <si>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</si>
  <si>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</si>
  <si>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</si>
  <si>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</si>
  <si>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</si>
  <si>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</si>
  <si>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</si>
  <si>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</si>
  <si>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</si>
  <si>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</si>
  <si>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</si>
  <si>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</si>
  <si>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</si>
  <si>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</si>
  <si>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</si>
  <si>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</si>
  <si>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</si>
  <si>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</si>
  <si>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</si>
  <si>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</si>
  <si>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</si>
  <si>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</si>
  <si>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</si>
  <si>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</si>
  <si>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</si>
  <si>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</si>
  <si>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</si>
  <si>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</si>
  <si>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</si>
  <si>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</si>
  <si>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</si>
  <si>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</si>
  <si>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</si>
  <si>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</si>
  <si>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</si>
  <si>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</si>
  <si>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</si>
  <si>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</si>
  <si>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</si>
  <si>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</si>
  <si>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</si>
  <si>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</si>
  <si>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</si>
  <si>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</si>
  <si>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</si>
  <si>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</si>
  <si>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</si>
  <si>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</si>
  <si>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</si>
  <si>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</si>
  <si>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</si>
  <si>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</si>
  <si>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</si>
  <si>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</si>
  <si>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</si>
  <si>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</si>
  <si>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</si>
  <si>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</si>
  <si>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</si>
  <si>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</si>
  <si>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</si>
  <si>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</si>
  <si>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</si>
  <si>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</si>
  <si>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</si>
  <si>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</si>
  <si>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</si>
  <si>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</si>
  <si>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</si>
  <si>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</si>
  <si>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</si>
  <si>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</si>
  <si>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</si>
  <si>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</si>
  <si>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</si>
  <si>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</si>
  <si>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</si>
  <si>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</si>
  <si>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</si>
  <si>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</si>
  <si>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</si>
  <si>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</si>
  <si>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</si>
  <si>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</si>
  <si>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</si>
  <si>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</si>
  <si>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</si>
  <si>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</si>
  <si>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</si>
  <si>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</si>
  <si>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</si>
  <si>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</si>
  <si>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</si>
  <si>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</si>
  <si>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</si>
  <si>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</si>
  <si>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</si>
  <si>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</si>
  <si>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</si>
  <si>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</si>
  <si>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</si>
  <si>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</si>
  <si>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</si>
  <si>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</si>
  <si>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</si>
  <si>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</si>
  <si>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</si>
  <si>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</si>
  <si>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</si>
  <si>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</si>
  <si>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</si>
  <si>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</si>
  <si>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</si>
  <si>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</si>
  <si>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</si>
  <si>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</si>
  <si>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</si>
  <si>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</si>
  <si>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</si>
  <si>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</si>
  <si>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</si>
  <si>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</si>
  <si>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</si>
  <si>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</si>
  <si>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</si>
  <si>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</si>
  <si>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</si>
  <si>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</si>
  <si>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</si>
  <si>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</si>
  <si>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</si>
  <si>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</si>
  <si>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</si>
  <si>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</si>
  <si>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</si>
  <si>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</si>
  <si>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</si>
  <si>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</si>
  <si>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</si>
  <si>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</si>
  <si>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</si>
  <si>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</si>
  <si>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</si>
  <si>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</si>
  <si>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</si>
  <si>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</si>
  <si>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</si>
  <si>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</si>
  <si>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</si>
  <si>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</si>
  <si>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</si>
  <si>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</si>
  <si>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</si>
  <si>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</si>
  <si>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</si>
  <si>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</si>
  <si>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</si>
  <si>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</si>
  <si>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</si>
  <si>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</si>
  <si>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</si>
  <si>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</si>
  <si>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</si>
  <si>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</si>
  <si>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</si>
  <si>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</si>
  <si>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</si>
  <si>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</si>
  <si>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</si>
  <si>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</si>
  <si>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</si>
  <si>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</si>
  <si>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</si>
  <si>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</si>
  <si>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</si>
  <si>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</si>
  <si>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</si>
  <si>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</si>
  <si>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</si>
  <si>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</si>
  <si>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</si>
  <si>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</si>
  <si>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</si>
  <si>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</si>
  <si>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</si>
  <si>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</si>
  <si>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</si>
  <si>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</si>
  <si>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</si>
  <si>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</si>
  <si>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</si>
  <si>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</si>
  <si>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</si>
  <si>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</si>
  <si>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</si>
  <si>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</si>
  <si>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</si>
  <si>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</si>
  <si>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</si>
  <si>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</si>
  <si>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</si>
  <si>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</si>
  <si>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</si>
  <si>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</si>
  <si>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</si>
  <si>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</si>
  <si>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</si>
  <si>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</si>
  <si>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</si>
  <si>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</si>
  <si>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</si>
  <si>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</si>
  <si>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</si>
  <si>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</si>
  <si>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</si>
  <si>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</si>
  <si>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</si>
  <si>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</si>
  <si>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</si>
  <si>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</si>
  <si>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</si>
  <si>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</si>
  <si>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</si>
  <si>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</si>
  <si>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</si>
  <si>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</si>
  <si>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</si>
  <si>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</si>
  <si>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</si>
  <si>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</si>
  <si>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</si>
  <si>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</si>
  <si>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</si>
  <si>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</si>
  <si>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</si>
  <si>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</si>
  <si>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</si>
  <si>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</si>
  <si>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</si>
  <si>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</si>
  <si>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</si>
  <si>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</si>
  <si>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</si>
  <si>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</si>
  <si>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</si>
  <si>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</si>
  <si>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</si>
  <si>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</si>
  <si>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</si>
  <si>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</si>
  <si>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</si>
  <si>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</si>
  <si>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</si>
  <si>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</si>
  <si>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</si>
  <si>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</si>
  <si>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</si>
  <si>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</si>
  <si>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</si>
  <si>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</si>
  <si>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</si>
  <si>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</si>
  <si>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</si>
  <si>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</si>
  <si>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</si>
  <si>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</si>
  <si>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</si>
  <si>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</si>
  <si>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</si>
  <si>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</si>
  <si>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</si>
  <si>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</si>
  <si>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</si>
  <si>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</si>
  <si>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</si>
  <si>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</si>
  <si>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</si>
  <si>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</si>
  <si>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</si>
  <si>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</si>
  <si>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</si>
  <si>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</si>
  <si>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</si>
  <si>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</si>
  <si>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</si>
  <si>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</si>
  <si>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</si>
  <si>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</si>
  <si>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</si>
  <si>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</si>
  <si>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</si>
  <si>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</si>
  <si>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</si>
  <si>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</si>
  <si>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</si>
  <si>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</si>
  <si>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</si>
  <si>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</si>
  <si>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</si>
  <si>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</si>
  <si>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</si>
  <si>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</si>
  <si>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</si>
  <si>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</si>
  <si>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</si>
  <si>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</si>
  <si>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</si>
  <si>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</si>
  <si>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</si>
  <si>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</si>
  <si>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</si>
  <si>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</si>
  <si>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</si>
  <si>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</si>
  <si>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</si>
  <si>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</si>
  <si>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</si>
  <si>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</si>
  <si>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</si>
  <si>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</si>
  <si>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</si>
  <si>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</si>
  <si>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</si>
  <si>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</si>
  <si>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</si>
  <si>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</si>
  <si>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</si>
  <si>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</si>
  <si>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</si>
  <si>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</si>
  <si>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</si>
  <si>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</si>
  <si>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</si>
  <si>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</si>
  <si>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</si>
  <si>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</si>
  <si>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</si>
  <si>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</si>
  <si>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</si>
  <si>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</si>
  <si>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</si>
  <si>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</si>
  <si>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</si>
  <si>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</si>
  <si>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</si>
  <si>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</si>
  <si>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</si>
  <si>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</si>
  <si>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</si>
  <si>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</si>
  <si>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</si>
  <si>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</si>
  <si>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</si>
  <si>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</si>
  <si>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</si>
  <si>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</si>
  <si>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</si>
  <si>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</si>
  <si>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</si>
  <si>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</si>
  <si>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</si>
  <si>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</si>
  <si>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</si>
  <si>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</si>
  <si>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</si>
  <si>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</si>
  <si>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</si>
  <si>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</si>
  <si>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</si>
  <si>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</si>
  <si>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</si>
  <si>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</si>
  <si>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</si>
  <si>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</si>
  <si>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</si>
  <si>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</si>
  <si>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</si>
  <si>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</si>
  <si>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</si>
  <si>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</si>
  <si>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</si>
  <si>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</si>
  <si>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</si>
  <si>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</si>
  <si>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</si>
  <si>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</si>
  <si>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</si>
  <si>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</si>
  <si>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</si>
  <si>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</si>
  <si>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</si>
  <si>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</si>
  <si>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</si>
  <si>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</si>
  <si>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</si>
  <si>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</si>
  <si>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</si>
  <si>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</si>
  <si>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</si>
  <si>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</si>
  <si>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</si>
  <si>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</si>
  <si>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</si>
  <si>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</si>
  <si>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</si>
  <si>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</si>
  <si>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</si>
  <si>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</si>
  <si>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</si>
  <si>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</si>
  <si>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</si>
  <si>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</si>
  <si>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</si>
  <si>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</si>
  <si>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</si>
  <si>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</si>
  <si>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</si>
  <si>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</si>
  <si>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</si>
  <si>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</si>
  <si>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</si>
  <si>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</si>
  <si>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</si>
  <si>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</si>
  <si>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</si>
  <si>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</si>
  <si>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</si>
  <si>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</si>
  <si>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</si>
  <si>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</si>
  <si>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</si>
  <si>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</si>
  <si>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</si>
  <si>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</si>
  <si>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</si>
  <si>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</si>
  <si>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</si>
  <si>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</si>
  <si>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</si>
  <si>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</si>
  <si>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</si>
  <si>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</si>
  <si>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</si>
  <si>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</si>
  <si>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</si>
  <si>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</si>
  <si>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</si>
  <si>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</si>
  <si>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</si>
  <si>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</si>
  <si>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</si>
  <si>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</si>
  <si>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</si>
  <si>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</si>
  <si>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</si>
  <si>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</si>
  <si>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</si>
  <si>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</si>
  <si>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</si>
  <si>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</si>
  <si>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</si>
  <si>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</si>
  <si>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</si>
  <si>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</si>
  <si>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</si>
  <si>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</si>
  <si>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</si>
  <si>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</si>
  <si>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</si>
  <si>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</si>
  <si>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</si>
  <si>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</si>
  <si>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</si>
  <si>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</si>
  <si>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</si>
  <si>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</si>
  <si>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</si>
  <si>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</si>
  <si>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</si>
  <si>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</si>
  <si>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</si>
  <si>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</si>
  <si>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</si>
  <si>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</si>
  <si>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</si>
  <si>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</si>
  <si>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</si>
  <si>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</si>
  <si>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</si>
  <si>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</si>
  <si>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</si>
  <si>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</si>
  <si>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</si>
  <si>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</si>
  <si>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</si>
  <si>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</si>
  <si>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</si>
  <si>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</si>
  <si>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</si>
  <si>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</si>
  <si>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</si>
  <si>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</si>
  <si>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</si>
  <si>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</si>
  <si>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</si>
  <si>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</si>
  <si>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</si>
  <si>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</si>
  <si>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</si>
  <si>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</si>
  <si>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</si>
  <si>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</si>
  <si>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</si>
  <si>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</si>
  <si>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</si>
  <si>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</si>
  <si>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</si>
  <si>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</si>
  <si>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</si>
  <si>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</si>
  <si>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</si>
  <si>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</si>
  <si>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</si>
  <si>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</si>
  <si>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</si>
  <si>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</si>
  <si>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</si>
  <si>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</si>
  <si>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</si>
  <si>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</si>
  <si>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</si>
  <si>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</si>
  <si>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</si>
  <si>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</si>
  <si>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</si>
  <si>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</si>
  <si>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</si>
  <si>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</si>
  <si>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</si>
  <si>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</si>
  <si>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</si>
  <si>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</si>
  <si>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</si>
  <si>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</si>
  <si>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</si>
  <si>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</si>
  <si>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</si>
  <si>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</si>
  <si>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</si>
  <si>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</si>
  <si>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</si>
  <si>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</si>
  <si>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</si>
  <si>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</si>
  <si>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</si>
  <si>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</si>
  <si>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</si>
  <si>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</si>
  <si>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</si>
  <si>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</si>
  <si>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</si>
  <si>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</si>
  <si>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</si>
  <si>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</si>
  <si>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</si>
  <si>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</si>
  <si>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</si>
  <si>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</si>
  <si>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</si>
  <si>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</si>
  <si>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</si>
  <si>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</si>
  <si>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</si>
  <si>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</si>
  <si>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</si>
  <si>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</si>
  <si>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</si>
  <si>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</si>
  <si>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</si>
  <si>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</si>
  <si>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</si>
  <si>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</si>
  <si>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</si>
  <si>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</si>
  <si>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</si>
  <si>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</si>
  <si>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</si>
  <si>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</si>
  <si>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</si>
  <si>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</si>
  <si>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</si>
  <si>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</si>
  <si>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</si>
  <si>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</si>
  <si>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</si>
  <si>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</si>
  <si>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</si>
  <si>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</si>
  <si>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</si>
  <si>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</si>
  <si>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</si>
  <si>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</si>
  <si>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</si>
  <si>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</si>
  <si>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</si>
  <si>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</si>
  <si>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</si>
  <si>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</si>
  <si>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</si>
  <si>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</si>
  <si>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</si>
  <si>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</si>
  <si>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</si>
  <si>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</si>
  <si>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</si>
  <si>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</si>
  <si>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</si>
  <si>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</si>
  <si>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</si>
  <si>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</si>
  <si>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</si>
  <si>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</si>
  <si>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</si>
  <si>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</si>
  <si>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</si>
  <si>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</si>
  <si>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</si>
  <si>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</si>
  <si>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</si>
  <si>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</si>
  <si>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</si>
  <si>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</si>
  <si>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</si>
  <si>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</si>
  <si>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</si>
  <si>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</si>
  <si>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</si>
  <si>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</si>
  <si>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</si>
  <si>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</si>
  <si>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</si>
  <si>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</si>
  <si>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</si>
  <si>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</si>
  <si>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</si>
  <si>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</si>
  <si>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</si>
  <si>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</si>
  <si>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</si>
  <si>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</si>
  <si>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</si>
  <si>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</si>
  <si>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</si>
  <si>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</si>
  <si>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</si>
  <si>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</si>
  <si>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</si>
  <si>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</si>
  <si>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</si>
  <si>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</si>
  <si>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</si>
  <si>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</si>
  <si>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</si>
  <si>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</si>
  <si>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</si>
  <si>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</si>
  <si>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</si>
  <si>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</si>
  <si>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</si>
  <si>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</si>
  <si>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</si>
  <si>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</si>
  <si>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</si>
  <si>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</si>
  <si>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</si>
  <si>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</si>
  <si>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</si>
  <si>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</si>
  <si>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</si>
  <si>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</si>
  <si>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</si>
  <si>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</si>
  <si>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</si>
  <si>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</si>
  <si>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</si>
  <si>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</si>
  <si>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</si>
  <si>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</si>
  <si>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</si>
  <si>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</si>
  <si>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</si>
  <si>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</si>
  <si>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</si>
  <si>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</si>
  <si>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</si>
  <si>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</si>
  <si>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</si>
  <si>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</si>
  <si>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</si>
  <si>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</si>
  <si>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</si>
  <si>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</si>
  <si>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</si>
  <si>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</si>
  <si>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</si>
  <si>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</si>
  <si>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</si>
  <si>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</si>
  <si>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</si>
  <si>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</si>
  <si>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</si>
  <si>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</si>
  <si>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</si>
  <si>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</si>
  <si>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</si>
  <si>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</si>
  <si>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</si>
  <si>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</si>
  <si>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</si>
  <si>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</si>
  <si>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</si>
  <si>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</si>
  <si>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</si>
  <si>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</si>
  <si>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</si>
  <si>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</si>
  <si>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</si>
  <si>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</si>
  <si>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</si>
  <si>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</si>
  <si>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</si>
  <si>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</si>
  <si>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</si>
  <si>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</si>
  <si>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</si>
  <si>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</si>
  <si>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</si>
  <si>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</si>
  <si>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</si>
  <si>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</si>
  <si>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</si>
  <si>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</si>
  <si>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</si>
  <si>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</si>
  <si>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</si>
  <si>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</si>
  <si>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</si>
  <si>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</si>
  <si>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</si>
  <si>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</si>
  <si>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</si>
  <si>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</si>
  <si>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</si>
  <si>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</si>
  <si>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</si>
  <si>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</si>
  <si>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</si>
  <si>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</si>
  <si>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</si>
  <si>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</si>
  <si>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</si>
  <si>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</si>
  <si>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</si>
  <si>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</si>
  <si>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</si>
  <si>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</si>
  <si>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</si>
  <si>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</si>
  <si>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</si>
  <si>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</si>
  <si>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</si>
  <si>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</si>
  <si>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</si>
  <si>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</si>
  <si>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</si>
  <si>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</si>
  <si>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</si>
  <si>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</si>
  <si>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</si>
  <si>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</si>
  <si>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</si>
  <si>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</si>
  <si>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</si>
  <si>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</si>
  <si>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</si>
  <si>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</si>
  <si>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</si>
  <si>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</si>
  <si>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</si>
  <si>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</si>
  <si>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</si>
  <si>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</si>
  <si>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</si>
  <si>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</si>
  <si>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</si>
  <si>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</si>
  <si>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</si>
  <si>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</si>
  <si>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</si>
  <si>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</si>
  <si>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</si>
  <si>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</si>
  <si>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</si>
  <si>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</si>
  <si>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</si>
  <si>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</si>
  <si>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</si>
  <si>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</si>
  <si>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</si>
  <si>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</si>
  <si>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</si>
  <si>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</si>
  <si>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</si>
  <si>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</si>
  <si>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</si>
  <si>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</si>
  <si>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</si>
  <si>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</si>
  <si>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</si>
  <si>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</si>
  <si>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</si>
  <si>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</si>
  <si>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</si>
  <si>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</si>
  <si>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</si>
  <si>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</si>
  <si>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</si>
  <si>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</si>
  <si>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</si>
  <si>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</si>
  <si>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</si>
  <si>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</si>
  <si>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</si>
  <si>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</si>
  <si>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</si>
  <si>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</si>
  <si>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</si>
  <si>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</si>
  <si>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</si>
  <si>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</si>
  <si>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</si>
  <si>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</si>
  <si>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</si>
  <si>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</si>
  <si>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</si>
  <si>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</si>
  <si>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</si>
  <si>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</si>
  <si>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</si>
  <si>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</si>
  <si>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</si>
  <si>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</si>
  <si>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</si>
  <si>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</si>
  <si>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</si>
  <si>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</si>
  <si>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</si>
  <si>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</si>
  <si>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</si>
  <si>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</si>
  <si>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</si>
  <si>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</si>
  <si>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</si>
  <si>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</si>
  <si>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</si>
  <si>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</si>
  <si>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</si>
  <si>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</si>
  <si>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</si>
  <si>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</si>
  <si>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</si>
  <si>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</si>
  <si>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</si>
  <si>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</si>
  <si>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</si>
  <si>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</si>
  <si>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</si>
  <si>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</si>
  <si>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</si>
  <si>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</si>
  <si>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</si>
  <si>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</si>
  <si>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</si>
  <si>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</si>
  <si>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</si>
  <si>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</si>
  <si>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</si>
  <si>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</si>
  <si>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</si>
  <si>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</si>
  <si>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</si>
  <si>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</si>
  <si>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</si>
  <si>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</si>
  <si>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</si>
  <si>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</si>
  <si>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</si>
  <si>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</si>
  <si>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</si>
  <si>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</si>
  <si>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</si>
  <si>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</si>
  <si>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</si>
  <si>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</si>
  <si>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</si>
  <si>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</si>
  <si>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</si>
  <si>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</si>
  <si>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</si>
  <si>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</si>
  <si>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</si>
  <si>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</si>
  <si>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</si>
  <si>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</si>
  <si>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</si>
  <si>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</si>
  <si>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</si>
  <si>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</si>
  <si>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</si>
  <si>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</si>
  <si>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</si>
  <si>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</si>
  <si>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</si>
  <si>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</si>
  <si>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</si>
  <si>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</si>
  <si>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</si>
  <si>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</si>
  <si>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</si>
  <si>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</si>
  <si>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</si>
  <si>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</si>
  <si>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</si>
  <si>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</si>
  <si>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</si>
  <si>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</si>
  <si>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</si>
  <si>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</si>
  <si>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</si>
  <si>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</si>
  <si>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</si>
  <si>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</si>
  <si>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</si>
  <si>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</si>
  <si>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</si>
  <si>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</si>
  <si>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</si>
  <si>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</si>
  <si>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</si>
  <si>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</si>
  <si>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</si>
  <si>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</si>
  <si>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</si>
  <si>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</si>
  <si>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</si>
  <si>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</si>
  <si>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</si>
  <si>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</si>
  <si>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</si>
  <si>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</si>
  <si>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</si>
  <si>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</si>
  <si>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</si>
  <si>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</si>
  <si>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</si>
  <si>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</si>
  <si>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</si>
  <si>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</si>
  <si>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</si>
  <si>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</si>
  <si>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</si>
  <si>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</si>
  <si>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</si>
  <si>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</si>
  <si>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</si>
  <si>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</si>
  <si>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</si>
  <si>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</si>
  <si>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</si>
  <si>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</si>
  <si>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</si>
  <si>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</si>
  <si>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</si>
  <si>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</si>
  <si>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</si>
  <si>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</si>
  <si>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</si>
  <si>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</si>
  <si>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</si>
  <si>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</si>
  <si>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</si>
  <si>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</si>
  <si>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</si>
  <si>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</si>
  <si>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</si>
  <si>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</si>
  <si>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</si>
  <si>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</si>
  <si>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</si>
  <si>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</si>
  <si>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</si>
  <si>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</si>
  <si>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</si>
  <si>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</si>
  <si>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</si>
  <si>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</si>
  <si>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</si>
  <si>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</si>
  <si>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</si>
  <si>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</si>
  <si>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</si>
  <si>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</si>
  <si>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</si>
  <si>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</si>
  <si>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</si>
  <si>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</si>
  <si>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</si>
  <si>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</si>
  <si>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</si>
  <si>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</si>
  <si>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</si>
  <si>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</si>
  <si>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</si>
  <si>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</si>
  <si>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</si>
  <si>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</si>
  <si>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</si>
  <si>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</si>
  <si>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</si>
  <si>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</si>
  <si>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</si>
  <si>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</si>
  <si>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</si>
  <si>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</si>
  <si>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</si>
  <si>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</si>
  <si>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</si>
  <si>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</si>
  <si>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</si>
  <si>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</si>
  <si>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</si>
  <si>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</si>
  <si>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</si>
  <si>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</si>
  <si>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</si>
  <si>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</si>
  <si>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</si>
  <si>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</si>
  <si>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</si>
  <si>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</si>
  <si>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</si>
  <si>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</si>
  <si>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</si>
  <si>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</si>
  <si>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</si>
  <si>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</si>
  <si>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</si>
  <si>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</si>
  <si>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</si>
  <si>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</si>
  <si>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</si>
  <si>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</si>
  <si>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</si>
  <si>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</si>
  <si>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</si>
  <si>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</si>
  <si>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</si>
  <si>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</si>
  <si>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</si>
  <si>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</si>
  <si>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</si>
  <si>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</si>
  <si>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</si>
  <si>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</si>
  <si>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</si>
  <si>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</si>
  <si>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</si>
  <si>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</si>
  <si>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</si>
  <si>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</si>
  <si>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</si>
  <si>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</si>
  <si>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</si>
  <si>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</si>
  <si>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</si>
  <si>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</si>
  <si>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</si>
  <si>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</si>
  <si>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</si>
  <si>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</si>
  <si>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</si>
  <si>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</si>
  <si>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</si>
  <si>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</si>
  <si>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</si>
  <si>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</si>
  <si>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</si>
  <si>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</si>
  <si>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</si>
  <si>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</si>
  <si>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</si>
  <si>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</si>
  <si>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</si>
  <si>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</si>
  <si>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</si>
  <si>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</si>
  <si>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</si>
  <si>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</si>
  <si>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</si>
  <si>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</si>
  <si>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</si>
  <si>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</si>
  <si>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</si>
  <si>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</si>
  <si>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</si>
  <si>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</si>
  <si>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</si>
  <si>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</si>
  <si>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</si>
  <si>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</si>
  <si>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</si>
  <si>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</si>
  <si>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</si>
  <si>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</si>
  <si>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</si>
  <si>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</si>
  <si>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</si>
  <si>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</si>
  <si>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</si>
  <si>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</si>
  <si>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</si>
  <si>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</si>
  <si>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</si>
  <si>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</si>
  <si>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</si>
  <si>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</si>
  <si>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</si>
  <si>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</si>
  <si>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</si>
  <si>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</si>
  <si>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</si>
  <si>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</si>
  <si>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</si>
  <si>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</si>
  <si>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</si>
  <si>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</si>
  <si>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</si>
  <si>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</si>
  <si>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</si>
  <si>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</si>
  <si>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</si>
  <si>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</si>
  <si>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</si>
  <si>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</si>
  <si>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</si>
  <si>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</si>
  <si>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</si>
  <si>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</si>
  <si>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</si>
  <si>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</si>
  <si>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</si>
  <si>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</si>
  <si>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</si>
  <si>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</si>
  <si>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</si>
  <si>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</si>
  <si>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</si>
  <si>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</si>
  <si>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</si>
  <si>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</si>
  <si>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</si>
  <si>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</si>
  <si>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</si>
  <si>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</si>
  <si>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</si>
  <si>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</si>
  <si>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</si>
  <si>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</si>
  <si>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</si>
  <si>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</si>
  <si>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</si>
  <si>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</si>
  <si>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</si>
  <si>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</si>
  <si>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</si>
  <si>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</si>
  <si>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</si>
  <si>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</si>
  <si>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</si>
  <si>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</si>
  <si>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</si>
  <si>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</si>
  <si>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</si>
  <si>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</si>
  <si>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</si>
  <si>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</si>
  <si>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</si>
  <si>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</si>
  <si>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</si>
  <si>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</si>
  <si>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</si>
  <si>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</si>
  <si>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</si>
  <si>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</si>
  <si>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</si>
  <si>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</si>
  <si>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</si>
  <si>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</si>
  <si>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</si>
  <si>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</si>
  <si>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</si>
  <si>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</si>
  <si>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</si>
  <si>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</si>
  <si>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</si>
  <si>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</si>
  <si>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</si>
  <si>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</si>
  <si>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</si>
  <si>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</si>
  <si>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</si>
  <si>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</si>
  <si>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</si>
  <si>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</si>
  <si>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</si>
  <si>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</si>
  <si>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</si>
  <si>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</si>
  <si>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</si>
  <si>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</si>
  <si>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</si>
  <si>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</si>
  <si>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</si>
  <si>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</si>
  <si>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</si>
  <si>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</si>
  <si>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</si>
  <si>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</si>
  <si>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</si>
  <si>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</si>
  <si>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</si>
  <si>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</si>
  <si>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</si>
  <si>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</si>
  <si>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</si>
  <si>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</si>
  <si>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</si>
  <si>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</si>
  <si>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</si>
  <si>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</si>
  <si>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</si>
  <si>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</si>
  <si>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</si>
  <si>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</si>
  <si>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</si>
  <si>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</si>
  <si>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</si>
  <si>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</si>
  <si>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</si>
  <si>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</si>
  <si>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</si>
  <si>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</si>
  <si>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</si>
  <si>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</si>
  <si>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</si>
  <si>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</si>
  <si>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</si>
  <si>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</si>
  <si>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</si>
  <si>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</si>
  <si>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</si>
  <si>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</si>
  <si>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</si>
  <si>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</si>
  <si>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</si>
  <si>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</si>
  <si>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</si>
  <si>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</si>
  <si>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</si>
  <si>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</si>
  <si>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</si>
  <si>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</si>
  <si>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</si>
  <si>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</si>
  <si>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</si>
  <si>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</si>
  <si>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</si>
  <si>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</si>
  <si>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</si>
  <si>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</si>
  <si>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</si>
  <si>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</si>
  <si>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</si>
  <si>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</si>
  <si>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</si>
  <si>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</si>
  <si>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</si>
  <si>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</si>
  <si>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</si>
  <si>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</si>
  <si>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</si>
  <si>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</si>
  <si>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</si>
  <si>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</si>
  <si>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</si>
  <si>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</si>
  <si>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</si>
  <si>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</si>
  <si>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</si>
  <si>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</si>
  <si>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</si>
  <si>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</si>
  <si>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</si>
  <si>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</si>
  <si>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</si>
  <si>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</si>
  <si>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</si>
  <si>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</si>
  <si>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</si>
  <si>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</si>
  <si>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</si>
  <si>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</si>
  <si>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</si>
  <si>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</si>
  <si>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</si>
  <si>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</si>
  <si>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</si>
  <si>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</si>
  <si>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</si>
  <si>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</si>
  <si>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</si>
  <si>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</si>
  <si>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</si>
  <si>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</si>
  <si>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</si>
  <si>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</si>
  <si>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</si>
  <si>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</si>
  <si>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</si>
  <si>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</si>
  <si>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</si>
  <si>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</si>
  <si>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</si>
  <si>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</si>
  <si>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</si>
  <si>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</si>
  <si>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</si>
  <si>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</si>
  <si>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</si>
  <si>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</si>
  <si>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</si>
  <si>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</si>
  <si>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</si>
  <si>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</si>
  <si>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</si>
  <si>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</si>
  <si>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</si>
  <si>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</si>
  <si>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</si>
  <si>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</si>
  <si>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</si>
  <si>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</si>
  <si>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</si>
  <si>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</si>
  <si>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</si>
  <si>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</si>
  <si>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</si>
  <si>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</si>
  <si>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</si>
  <si>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</si>
  <si>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</si>
  <si>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</si>
  <si>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</si>
  <si>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</si>
  <si>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</si>
  <si>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</si>
  <si>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</si>
  <si>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</si>
  <si>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</si>
  <si>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</si>
  <si>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</si>
  <si>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</si>
  <si>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</si>
  <si>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</si>
  <si>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</si>
  <si>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</si>
  <si>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</si>
  <si>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</si>
  <si>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</si>
  <si>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</si>
  <si>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</si>
  <si>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</si>
  <si>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</si>
  <si>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</si>
  <si>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</si>
  <si>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</si>
  <si>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</si>
  <si>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</si>
  <si>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</si>
  <si>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</si>
  <si>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</si>
  <si>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</si>
  <si>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</si>
  <si>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</si>
  <si>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</si>
  <si>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</si>
  <si>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</si>
  <si>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</si>
  <si>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</si>
  <si>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</si>
  <si>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</si>
  <si>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</si>
  <si>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</si>
  <si>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</si>
  <si>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</si>
  <si>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</si>
  <si>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</si>
  <si>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</si>
  <si>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</si>
  <si>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</si>
  <si>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</si>
  <si>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</si>
  <si>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</si>
  <si>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</si>
  <si>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</si>
  <si>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</si>
  <si>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</si>
  <si>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</si>
  <si>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</si>
  <si>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</si>
  <si>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</si>
  <si>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</si>
  <si>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</si>
  <si>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</si>
  <si>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</si>
  <si>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</si>
  <si>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</si>
  <si>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</si>
  <si>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</si>
  <si>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</si>
  <si>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</si>
  <si>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</si>
  <si>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</si>
  <si>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</si>
  <si>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</si>
  <si>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</si>
  <si>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</si>
  <si>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</si>
  <si>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</si>
  <si>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</si>
  <si>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</si>
  <si>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</si>
  <si>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</si>
  <si>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</si>
  <si>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</si>
  <si>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</si>
  <si>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</si>
  <si>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</si>
  <si>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</si>
  <si>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</si>
  <si>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</si>
  <si>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</si>
  <si>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</si>
  <si>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</si>
  <si>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</si>
  <si>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</si>
  <si>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</si>
  <si>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</si>
  <si>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</si>
  <si>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</si>
  <si>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</si>
  <si>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</si>
  <si>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</si>
  <si>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</si>
  <si>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</si>
  <si>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</si>
  <si>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</si>
  <si>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</si>
  <si>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</si>
  <si>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</si>
  <si>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</si>
  <si>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</si>
  <si>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</si>
  <si>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</si>
  <si>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</si>
  <si>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</si>
  <si>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</si>
  <si>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</si>
  <si>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</si>
  <si>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</si>
  <si>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</si>
  <si>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</si>
  <si>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</si>
  <si>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</si>
  <si>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</si>
  <si>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</si>
  <si>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</si>
  <si>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</si>
  <si>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</si>
  <si>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</si>
  <si>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</si>
  <si>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</si>
  <si>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</si>
  <si>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</si>
  <si>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</si>
  <si>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</si>
  <si>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</si>
  <si>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</si>
  <si>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</si>
  <si>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</si>
  <si>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</si>
  <si>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</si>
  <si>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</si>
  <si>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</si>
  <si>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</si>
  <si>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</si>
  <si>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</si>
  <si>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</si>
  <si>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</si>
  <si>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</si>
  <si>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</si>
  <si>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</si>
  <si>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</si>
  <si>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</si>
  <si>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</si>
  <si>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</si>
  <si>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</si>
  <si>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</si>
  <si>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</si>
  <si>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</si>
  <si>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</si>
  <si>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</si>
  <si>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</si>
  <si>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</si>
  <si>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</si>
  <si>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</si>
  <si>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</si>
  <si>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</si>
  <si>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</si>
  <si>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</si>
  <si>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</si>
  <si>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</si>
  <si>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</si>
  <si>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</si>
  <si>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</si>
  <si>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</si>
  <si>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</si>
  <si>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</si>
  <si>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</si>
  <si>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</si>
  <si>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</si>
  <si>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</si>
  <si>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</si>
  <si>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</si>
  <si>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</si>
  <si>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</si>
  <si>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</si>
  <si>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</si>
  <si>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</si>
  <si>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</si>
  <si>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</si>
  <si>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</si>
  <si>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</si>
  <si>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</si>
  <si>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</si>
  <si>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</si>
  <si>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</si>
  <si>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</si>
  <si>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</si>
  <si>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</si>
  <si>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</si>
  <si>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</si>
  <si>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</si>
  <si>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</si>
  <si>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</si>
  <si>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</si>
  <si>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</si>
  <si>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</si>
  <si>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</si>
  <si>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</si>
  <si>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</si>
  <si>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</si>
  <si>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</si>
  <si>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</si>
  <si>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</si>
  <si>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</si>
  <si>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</si>
  <si>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</si>
  <si>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</si>
  <si>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</si>
  <si>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</si>
  <si>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</si>
  <si>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</si>
  <si>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</si>
  <si>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</si>
  <si>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</si>
  <si>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</si>
  <si>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</si>
  <si>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</si>
  <si>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</si>
  <si>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</si>
  <si>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</si>
  <si>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</si>
  <si>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</si>
  <si>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</si>
  <si>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</si>
  <si>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</si>
  <si>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</si>
  <si>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</si>
  <si>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</si>
  <si>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</si>
  <si>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</si>
  <si>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</si>
  <si>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</si>
  <si>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</si>
  <si>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</si>
  <si>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</si>
  <si>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</si>
  <si>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</si>
  <si>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</si>
  <si>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</si>
  <si>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</si>
  <si>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</si>
  <si>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</si>
  <si>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</si>
  <si>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</si>
  <si>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</si>
  <si>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</si>
  <si>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</si>
  <si>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</si>
  <si>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</si>
  <si>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</si>
  <si>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</si>
  <si>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</si>
  <si>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</si>
  <si>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</si>
  <si>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</si>
  <si>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</si>
  <si>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</si>
  <si>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</si>
  <si>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</si>
  <si>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</si>
  <si>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</si>
  <si>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</si>
  <si>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</si>
  <si>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</si>
  <si>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</si>
  <si>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</si>
  <si>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</si>
  <si>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</si>
  <si>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</si>
  <si>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</si>
  <si>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</si>
  <si>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</si>
  <si>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</si>
  <si>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</si>
  <si>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</si>
  <si>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</si>
  <si>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</si>
  <si>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</si>
  <si>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</si>
  <si>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</si>
  <si>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</si>
  <si>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</si>
  <si>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</si>
  <si>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</si>
  <si>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</si>
  <si>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</si>
  <si>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</si>
  <si>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</si>
  <si>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</si>
  <si>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</si>
  <si>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</si>
  <si>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</si>
  <si>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</si>
  <si>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</si>
  <si>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</si>
  <si>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</si>
  <si>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</si>
  <si>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</si>
  <si>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</si>
  <si>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</si>
  <si>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</si>
  <si>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</si>
  <si>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</si>
  <si>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</si>
  <si>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</si>
  <si>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</si>
  <si>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</si>
  <si>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</si>
  <si>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</si>
  <si>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</si>
  <si>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</si>
  <si>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</si>
  <si>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</si>
  <si>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</si>
  <si>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</si>
  <si>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</si>
  <si>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</si>
  <si>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</si>
  <si>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</si>
  <si>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</si>
  <si>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</si>
  <si>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</si>
  <si>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</si>
  <si>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</si>
  <si>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</si>
  <si>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</si>
  <si>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</si>
  <si>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</si>
  <si>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</si>
  <si>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</si>
  <si>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</si>
  <si>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</si>
  <si>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</si>
  <si>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</si>
  <si>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</si>
  <si>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</si>
  <si>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</si>
  <si>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</si>
  <si>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</si>
  <si>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</si>
  <si>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</si>
  <si>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</si>
  <si>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</si>
  <si>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</si>
  <si>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</si>
  <si>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</si>
  <si>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</si>
  <si>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</si>
  <si>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</si>
  <si>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</si>
  <si>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</si>
  <si>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</si>
  <si>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</si>
  <si>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</si>
  <si>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</si>
  <si>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</si>
  <si>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</si>
  <si>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</si>
  <si>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</si>
  <si>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</si>
  <si>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</si>
  <si>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</si>
  <si>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</si>
  <si>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</si>
  <si>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</si>
  <si>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</si>
  <si>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</si>
  <si>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</si>
  <si>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</si>
  <si>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</si>
  <si>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</si>
  <si>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</si>
  <si>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</si>
  <si>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</si>
  <si>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</si>
  <si>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</si>
  <si>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</si>
  <si>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</si>
  <si>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</si>
  <si>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</si>
  <si>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</si>
  <si>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</si>
  <si>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</si>
  <si>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</si>
  <si>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</si>
  <si>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</si>
  <si>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</si>
  <si>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</si>
  <si>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</si>
  <si>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</si>
  <si>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</si>
  <si>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</si>
  <si>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</si>
  <si>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</si>
  <si>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</si>
  <si>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</si>
  <si>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</si>
  <si>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</si>
  <si>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</si>
  <si>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</si>
  <si>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</si>
  <si>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</si>
  <si>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</si>
  <si>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</si>
  <si>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</si>
  <si>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</si>
  <si>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</si>
  <si>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</si>
  <si>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</si>
  <si>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</si>
  <si>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</si>
  <si>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</si>
  <si>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</si>
  <si>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</si>
  <si>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</si>
  <si>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</si>
  <si>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</si>
  <si>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</si>
  <si>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</si>
  <si>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</si>
  <si>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</si>
  <si>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</si>
  <si>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</si>
  <si>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</si>
  <si>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</si>
  <si>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</si>
  <si>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</si>
  <si>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</si>
  <si>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</si>
  <si>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</si>
  <si>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</si>
  <si>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</si>
  <si>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</si>
  <si>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</si>
  <si>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</si>
  <si>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</si>
  <si>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</si>
  <si>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</si>
  <si>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</si>
  <si>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</si>
  <si>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</si>
  <si>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</si>
  <si>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</si>
  <si>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</si>
  <si>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</si>
  <si>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</si>
  <si>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</si>
  <si>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</si>
  <si>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</si>
  <si>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</si>
  <si>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</si>
  <si>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</si>
  <si>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</si>
  <si>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</si>
  <si>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</si>
  <si>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</si>
  <si>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</si>
  <si>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</si>
  <si>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</si>
  <si>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</si>
  <si>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</si>
  <si>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</si>
  <si>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</si>
  <si>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</si>
  <si>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</si>
  <si>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</si>
  <si>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</si>
  <si>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</si>
  <si>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</si>
  <si>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</si>
  <si>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</si>
  <si>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</si>
  <si>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</si>
  <si>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</si>
  <si>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</si>
  <si>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</si>
  <si>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</si>
  <si>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</si>
  <si>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</si>
  <si>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</si>
  <si>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</si>
  <si>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</si>
  <si>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</si>
  <si>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</si>
  <si>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</si>
  <si>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</si>
  <si>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</si>
  <si>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</si>
  <si>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</si>
  <si>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</si>
  <si>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</si>
  <si>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</si>
  <si>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</si>
  <si>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</si>
  <si>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</si>
  <si>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</si>
  <si>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</si>
  <si>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</si>
  <si>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</si>
  <si>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</si>
  <si>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</si>
  <si>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</si>
  <si>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</si>
  <si>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</si>
  <si>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</si>
  <si>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</si>
  <si>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</si>
  <si>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</si>
  <si>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</si>
  <si>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</si>
  <si>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</si>
  <si>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</si>
  <si>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</si>
  <si>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</si>
  <si>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</si>
  <si>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</si>
  <si>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</si>
  <si>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</si>
  <si>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</si>
  <si>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</si>
  <si>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</si>
  <si>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</si>
  <si>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</si>
  <si>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</si>
  <si>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</si>
  <si>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</si>
  <si>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</si>
  <si>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</si>
  <si>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</si>
  <si>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</si>
  <si>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</si>
  <si>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</si>
  <si>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</si>
  <si>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</si>
  <si>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</si>
  <si>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</si>
  <si>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</si>
  <si>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</si>
  <si>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</si>
  <si>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</si>
  <si>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</si>
  <si>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</si>
  <si>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</si>
  <si>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</si>
  <si>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</si>
  <si>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</si>
  <si>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</si>
  <si>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</si>
  <si>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</si>
  <si>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</si>
  <si>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</si>
  <si>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</si>
  <si>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</si>
  <si>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</si>
  <si>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</si>
  <si>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</si>
  <si>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</si>
  <si>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</si>
  <si>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</si>
  <si>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</si>
  <si>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</si>
  <si>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</si>
  <si>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</si>
  <si>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</si>
  <si>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</si>
  <si>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</si>
  <si>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</si>
  <si>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</si>
  <si>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</si>
  <si>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</si>
  <si>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</si>
  <si>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</si>
  <si>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</si>
  <si>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</si>
  <si>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</si>
  <si>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</si>
  <si>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</si>
  <si>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</si>
  <si>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</si>
  <si>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</si>
  <si>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</si>
  <si>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</si>
  <si>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</si>
  <si>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</si>
  <si>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</si>
  <si>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</si>
  <si>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</si>
  <si>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</si>
  <si>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</si>
  <si>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</si>
  <si>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</si>
  <si>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</si>
  <si>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</si>
  <si>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</si>
  <si>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</si>
  <si>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</si>
  <si>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</si>
  <si>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</si>
  <si>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</si>
  <si>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</si>
  <si>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</si>
  <si>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</si>
  <si>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</si>
  <si>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</si>
  <si>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</si>
  <si>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</si>
  <si>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</si>
  <si>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</si>
  <si>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</si>
  <si>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</si>
  <si>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</si>
  <si>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</si>
  <si>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</si>
  <si>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</si>
  <si>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</si>
  <si>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</si>
  <si>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</si>
  <si>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</si>
  <si>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</si>
  <si>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</si>
  <si>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</si>
  <si>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</si>
  <si>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</si>
  <si>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</si>
  <si>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</si>
  <si>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</si>
  <si>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</si>
  <si>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</si>
  <si>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</si>
  <si>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</si>
  <si>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</si>
  <si>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</si>
  <si>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</si>
  <si>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</si>
  <si>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</si>
  <si>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</si>
  <si>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</si>
  <si>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</si>
  <si>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</si>
  <si>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</si>
  <si>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</si>
  <si>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</si>
  <si>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</si>
  <si>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</si>
  <si>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</si>
  <si>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</si>
  <si>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</si>
  <si>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</si>
  <si>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</si>
  <si>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</si>
  <si>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</si>
  <si>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</si>
  <si>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</si>
  <si>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</si>
  <si>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</si>
  <si>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</si>
  <si>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</si>
  <si>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</si>
  <si>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</si>
  <si>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</si>
  <si>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</si>
  <si>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</si>
  <si>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</si>
  <si>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</si>
  <si>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</si>
  <si>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</si>
  <si>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</si>
  <si>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</si>
  <si>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</si>
  <si>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</si>
  <si>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</si>
  <si>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</si>
  <si>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</si>
  <si>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</si>
  <si>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</si>
  <si>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</si>
  <si>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</si>
  <si>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</si>
  <si>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</si>
  <si>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</si>
  <si>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</si>
  <si>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</si>
  <si>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</si>
  <si>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</si>
  <si>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</si>
  <si>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</si>
  <si>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</si>
  <si>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</si>
  <si>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</si>
  <si>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</si>
  <si>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</si>
  <si>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</si>
  <si>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</si>
  <si>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</si>
  <si>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</si>
  <si>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</si>
  <si>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</si>
  <si>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</si>
  <si>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</si>
  <si>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</si>
  <si>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</si>
  <si>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</si>
  <si>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</si>
  <si>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</si>
  <si>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</si>
  <si>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</si>
  <si>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</si>
  <si>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</si>
  <si>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</si>
  <si>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</si>
  <si>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</si>
  <si>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</si>
  <si>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</si>
  <si>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</si>
  <si>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</si>
  <si>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</si>
  <si>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</si>
  <si>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</si>
  <si>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</si>
  <si>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</si>
  <si>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</si>
  <si>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</si>
  <si>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</si>
  <si>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</si>
  <si>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</si>
  <si>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</si>
  <si>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</si>
  <si>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</si>
  <si>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</si>
  <si>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</si>
  <si>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</si>
  <si>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</si>
  <si>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</si>
  <si>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</si>
  <si>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</si>
  <si>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</si>
  <si>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</si>
  <si>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</si>
  <si>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</si>
  <si>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</si>
  <si>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</si>
  <si>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</si>
  <si>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</si>
  <si>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</si>
  <si>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</si>
  <si>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</si>
  <si>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</si>
  <si>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</si>
  <si>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</si>
  <si>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</si>
  <si>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</si>
  <si>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</si>
  <si>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</si>
  <si>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</si>
  <si>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</si>
  <si>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</si>
  <si>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</si>
  <si>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</si>
  <si>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</si>
  <si>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</si>
  <si>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</si>
  <si>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</si>
  <si>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</si>
  <si>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</si>
  <si>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</si>
  <si>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</si>
  <si>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</si>
  <si>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</si>
  <si>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</si>
  <si>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</si>
  <si>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</si>
  <si>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</si>
  <si>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</si>
  <si>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</si>
  <si>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</si>
  <si>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</si>
  <si>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</si>
  <si>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</si>
  <si>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</si>
  <si>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</si>
  <si>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</si>
  <si>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</si>
  <si>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</si>
  <si>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</si>
  <si>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</si>
  <si>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</si>
  <si>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</si>
  <si>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</si>
  <si>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</si>
  <si>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</si>
  <si>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</si>
  <si>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</si>
  <si>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</si>
  <si>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</si>
  <si>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</si>
  <si>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</si>
  <si>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</si>
  <si>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</si>
  <si>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</si>
  <si>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</si>
  <si>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</si>
  <si>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</si>
  <si>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</si>
  <si>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</si>
  <si>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</si>
  <si>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</si>
  <si>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</si>
  <si>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</si>
  <si>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</si>
  <si>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</si>
  <si>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</si>
  <si>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</si>
  <si>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</si>
  <si>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</si>
  <si>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</si>
  <si>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</si>
  <si>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</si>
  <si>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</si>
  <si>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</si>
  <si>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</si>
  <si>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</si>
  <si>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</si>
  <si>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</si>
  <si>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</si>
  <si>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</si>
  <si>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</si>
  <si>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</si>
  <si>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</si>
  <si>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</si>
  <si>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</si>
  <si>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</si>
  <si>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</si>
  <si>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</si>
  <si>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</si>
  <si>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</si>
  <si>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</si>
  <si>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</si>
  <si>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</si>
  <si>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</si>
  <si>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</si>
  <si>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</si>
  <si>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</si>
  <si>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</si>
  <si>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</si>
  <si>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</si>
  <si>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</si>
  <si>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</si>
  <si>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</si>
  <si>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</si>
  <si>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</si>
  <si>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</si>
  <si>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</si>
  <si>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</si>
  <si>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</si>
  <si>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</si>
  <si>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</si>
  <si>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</si>
  <si>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</si>
  <si>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</si>
  <si>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</si>
  <si>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</si>
  <si>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</si>
  <si>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</si>
  <si>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</si>
  <si>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</si>
  <si>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</si>
  <si>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</si>
  <si>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</si>
  <si>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</si>
  <si>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</si>
  <si>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</si>
  <si>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</si>
  <si>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</si>
  <si>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</si>
  <si>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</si>
  <si>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</si>
  <si>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</si>
  <si>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</si>
  <si>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</si>
  <si>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</si>
  <si>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</si>
  <si>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</si>
  <si>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</si>
  <si>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</si>
  <si>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</si>
  <si>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</si>
  <si>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</si>
  <si>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</si>
  <si>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</si>
  <si>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</si>
  <si>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</si>
  <si>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</si>
  <si>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</si>
  <si>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</si>
  <si>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</si>
  <si>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</si>
  <si>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</si>
  <si>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</si>
  <si>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</si>
  <si>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</si>
  <si>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</si>
  <si>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</si>
  <si>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</si>
  <si>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</si>
  <si>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</si>
  <si>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</si>
  <si>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</si>
  <si>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</si>
  <si>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</si>
  <si>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</si>
  <si>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</si>
  <si>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</si>
  <si>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</si>
  <si>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</si>
  <si>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</si>
  <si>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</si>
  <si>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</si>
  <si>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</si>
  <si>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</si>
  <si>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</si>
  <si>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</si>
  <si>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</si>
  <si>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</si>
  <si>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</si>
  <si>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</si>
  <si>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</si>
  <si>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</si>
  <si>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</si>
  <si>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</si>
  <si>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</si>
  <si>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</si>
  <si>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</si>
  <si>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</si>
  <si>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</si>
  <si>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</si>
  <si>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</si>
  <si>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</si>
  <si>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</si>
  <si>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</si>
  <si>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</si>
  <si>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</si>
  <si>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</si>
  <si>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</si>
  <si>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</si>
  <si>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</si>
  <si>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</si>
  <si>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</si>
  <si>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</si>
  <si>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</si>
  <si>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</si>
  <si>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</si>
  <si>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</si>
  <si>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</si>
  <si>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</si>
  <si>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</si>
  <si>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</si>
  <si>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</si>
  <si>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</si>
  <si>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</si>
  <si>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</si>
  <si>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</si>
  <si>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</si>
  <si>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</si>
  <si>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</si>
  <si>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</si>
  <si>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</si>
  <si>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</si>
  <si>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</si>
  <si>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</si>
  <si>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</si>
  <si>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</si>
  <si>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</si>
  <si>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</si>
  <si>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</si>
  <si>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</si>
  <si>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</si>
  <si>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</si>
  <si>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</si>
  <si>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</si>
  <si>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</si>
  <si>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</si>
  <si>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</si>
  <si>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</si>
  <si>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</si>
  <si>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</si>
  <si>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</si>
  <si>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</si>
  <si>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</si>
  <si>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</si>
  <si>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</si>
  <si>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</si>
  <si>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</si>
  <si>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</si>
  <si>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</si>
  <si>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</si>
  <si>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</si>
  <si>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</si>
  <si>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</si>
  <si>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</si>
  <si>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</si>
  <si>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</si>
  <si>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</si>
  <si>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</si>
  <si>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</si>
  <si>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</si>
  <si>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</si>
  <si>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</si>
  <si>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</si>
  <si>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</si>
  <si>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</si>
  <si>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</si>
  <si>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</si>
  <si>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</si>
  <si>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</si>
  <si>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</si>
  <si>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</si>
  <si>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</si>
  <si>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</si>
  <si>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</si>
  <si>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</si>
  <si>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</si>
  <si>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</si>
  <si>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</si>
  <si>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</si>
  <si>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</si>
  <si>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</si>
  <si>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</si>
  <si>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</si>
  <si>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</si>
  <si>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</si>
  <si>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</si>
  <si>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</si>
  <si>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</si>
  <si>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</si>
  <si>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</si>
  <si>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</si>
  <si>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</si>
  <si>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</si>
  <si>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</si>
  <si>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</si>
  <si>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</si>
  <si>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</si>
  <si>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</si>
  <si>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</si>
  <si>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</si>
  <si>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</si>
  <si>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</si>
  <si>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</si>
  <si>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</si>
  <si>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</si>
  <si>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</si>
  <si>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</si>
  <si>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</si>
  <si>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</si>
  <si>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</si>
  <si>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</si>
  <si>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</si>
  <si>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</si>
  <si>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</si>
  <si>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</si>
  <si>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</si>
  <si>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</si>
  <si>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</si>
  <si>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</si>
  <si>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</si>
  <si>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</si>
  <si>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</si>
  <si>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</si>
  <si>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</si>
  <si>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</si>
  <si>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</si>
  <si>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</si>
  <si>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</si>
  <si>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</si>
  <si>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</si>
  <si>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</si>
  <si>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</si>
  <si>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</si>
  <si>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</si>
  <si>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</si>
  <si>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</si>
  <si>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</si>
  <si>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</si>
  <si>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</si>
  <si>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</si>
  <si>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</si>
  <si>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</si>
  <si>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</si>
  <si>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</si>
  <si>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</si>
  <si>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</si>
  <si>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</si>
  <si>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</si>
  <si>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</si>
  <si>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</si>
  <si>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</si>
  <si>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</si>
  <si>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</si>
  <si>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</si>
  <si>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</si>
  <si>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</si>
  <si>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</si>
  <si>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</si>
  <si>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</si>
  <si>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</si>
  <si>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</si>
  <si>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</si>
  <si>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</si>
  <si>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</si>
  <si>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</si>
  <si>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</si>
  <si>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</si>
  <si>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</si>
  <si>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</si>
  <si>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</si>
  <si>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</si>
  <si>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</si>
  <si>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</si>
  <si>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</si>
  <si>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</si>
  <si>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</si>
  <si>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</si>
  <si>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</si>
  <si>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</si>
  <si>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</si>
  <si>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</si>
  <si>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</si>
  <si>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</si>
  <si>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</si>
  <si>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</si>
  <si>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</si>
  <si>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</si>
  <si>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</si>
  <si>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</si>
  <si>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</si>
  <si>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</si>
  <si>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</si>
  <si>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</si>
  <si>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</si>
  <si>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</si>
  <si>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</si>
  <si>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</si>
  <si>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</si>
  <si>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</si>
  <si>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</si>
  <si>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</si>
  <si>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</si>
  <si>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</si>
  <si>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</si>
  <si>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</si>
  <si>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</si>
  <si>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</si>
  <si>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</si>
  <si>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</si>
  <si>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</si>
  <si>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</si>
  <si>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</si>
  <si>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</si>
  <si>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</si>
  <si>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</si>
  <si>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</si>
  <si>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</si>
  <si>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</si>
  <si>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</si>
  <si>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</si>
  <si>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</si>
  <si>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</si>
  <si>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</si>
  <si>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</si>
  <si>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</si>
  <si>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</si>
  <si>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</si>
  <si>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</si>
  <si>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</si>
  <si>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</si>
  <si>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</si>
  <si>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</si>
  <si>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</si>
  <si>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</si>
  <si>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</si>
  <si>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</si>
  <si>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</si>
  <si>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</si>
  <si>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</si>
  <si>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</si>
  <si>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</si>
  <si>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</si>
  <si>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</si>
  <si>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</si>
  <si>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</si>
  <si>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</si>
  <si>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</si>
  <si>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</si>
  <si>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</si>
  <si>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</si>
  <si>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</si>
  <si>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</si>
  <si>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</si>
  <si>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</si>
  <si>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</si>
  <si>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</si>
  <si>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</si>
  <si>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</si>
  <si>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</si>
  <si>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</si>
  <si>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</si>
  <si>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</si>
  <si>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</si>
  <si>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</si>
  <si>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</si>
  <si>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</si>
  <si>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</si>
  <si>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</si>
  <si>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</si>
  <si>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</si>
  <si>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</si>
  <si>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</si>
  <si>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</si>
  <si>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</si>
  <si>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</si>
  <si>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</si>
  <si>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</si>
  <si>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</si>
  <si>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</si>
  <si>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</si>
  <si>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</si>
  <si>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</si>
  <si>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</si>
  <si>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</si>
  <si>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</si>
  <si>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</si>
  <si>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</si>
  <si>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</si>
  <si>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</si>
  <si>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</si>
  <si>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</si>
  <si>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</si>
  <si>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</si>
  <si>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</si>
  <si>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</si>
  <si>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</si>
  <si>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</si>
  <si>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</si>
  <si>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</si>
  <si>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</si>
  <si>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</si>
  <si>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</si>
  <si>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</si>
  <si>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</si>
  <si>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</si>
  <si>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</si>
  <si>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</si>
  <si>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</si>
  <si>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</si>
  <si>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</si>
  <si>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</si>
  <si>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</si>
  <si>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</si>
  <si>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</si>
  <si>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</si>
  <si>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</si>
  <si>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</si>
  <si>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</si>
  <si>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</si>
  <si>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</si>
  <si>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</si>
  <si>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</si>
  <si>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</si>
  <si>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</si>
  <si>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</si>
  <si>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</si>
  <si>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</si>
  <si>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</si>
  <si>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</si>
  <si>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</si>
  <si>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</si>
  <si>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</si>
  <si>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</si>
  <si>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</si>
  <si>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</si>
  <si>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</si>
  <si>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</si>
  <si>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</si>
  <si>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</si>
  <si>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</si>
  <si>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</si>
  <si>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</si>
  <si>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</si>
  <si>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</si>
  <si>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</si>
  <si>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</si>
  <si>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</si>
  <si>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</si>
  <si>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</si>
  <si>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</si>
  <si>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</si>
  <si>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</si>
  <si>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</si>
  <si>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</si>
  <si>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</si>
  <si>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</si>
  <si>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</si>
  <si>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</si>
  <si>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</si>
  <si>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</si>
  <si>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</si>
  <si>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</si>
  <si>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</si>
  <si>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</si>
  <si>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</si>
  <si>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</si>
  <si>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</si>
  <si>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</si>
  <si>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</si>
  <si>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</si>
  <si>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</si>
  <si>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</si>
  <si>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</si>
  <si>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</si>
  <si>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</si>
  <si>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</si>
  <si>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</si>
  <si>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</si>
  <si>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</si>
  <si>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</si>
  <si>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</si>
  <si>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</si>
  <si>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</si>
  <si>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</si>
  <si>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</si>
  <si>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</si>
  <si>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</si>
  <si>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</si>
  <si>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</si>
  <si>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</si>
  <si>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</si>
  <si>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</si>
  <si>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</si>
  <si>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</si>
  <si>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</si>
  <si>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</si>
  <si>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</si>
  <si>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</si>
  <si>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</si>
  <si>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</si>
  <si>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</si>
  <si>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</si>
  <si>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</si>
  <si>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</si>
  <si>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</si>
  <si>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</si>
  <si>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</si>
  <si>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</si>
  <si>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</si>
  <si>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</si>
  <si>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</si>
  <si>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</si>
  <si>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</si>
  <si>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</si>
  <si>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</si>
  <si>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</si>
  <si>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</si>
  <si>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</si>
  <si>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</si>
  <si>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</si>
  <si>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</si>
  <si>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</si>
  <si>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</si>
  <si>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</si>
  <si>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</si>
  <si>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</si>
  <si>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</si>
  <si>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</si>
  <si>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</si>
  <si>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</si>
  <si>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</si>
  <si>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</si>
  <si>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</si>
  <si>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</si>
  <si>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</si>
  <si>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</si>
  <si>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</si>
  <si>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</si>
  <si>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</si>
  <si>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</si>
  <si>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</si>
  <si>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</si>
  <si>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</si>
  <si>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</si>
  <si>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</si>
  <si>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</si>
  <si>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</si>
  <si>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</si>
  <si>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</si>
  <si>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</si>
  <si>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</si>
  <si>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</si>
  <si>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</si>
  <si>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</si>
  <si>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</si>
  <si>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</si>
  <si>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</si>
  <si>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</si>
  <si>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</si>
  <si>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</si>
  <si>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</si>
  <si>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</si>
  <si>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</si>
  <si>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</si>
  <si>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</si>
  <si>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</si>
  <si>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</si>
  <si>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</si>
  <si>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</si>
  <si>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</si>
  <si>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</si>
  <si>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</si>
  <si>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</si>
  <si>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</si>
  <si>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</si>
  <si>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</si>
  <si>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</si>
  <si>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</si>
  <si>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</si>
  <si>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</si>
  <si>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</si>
  <si>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</si>
  <si>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</si>
  <si>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</si>
  <si>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</si>
  <si>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</si>
  <si>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</si>
  <si>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</si>
  <si>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</si>
  <si>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</si>
  <si>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</si>
  <si>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</si>
  <si>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</si>
  <si>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</si>
  <si>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</si>
  <si>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</si>
  <si>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</si>
  <si>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</si>
  <si>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</si>
  <si>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</si>
  <si>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</si>
  <si>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</si>
  <si>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</si>
  <si>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</si>
  <si>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</si>
  <si>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</si>
  <si>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</si>
  <si>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</si>
  <si>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</si>
  <si>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</si>
  <si>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</si>
  <si>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</si>
  <si>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</si>
  <si>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</si>
  <si>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</si>
  <si>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</si>
  <si>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</si>
  <si>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</si>
  <si>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</si>
  <si>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</si>
  <si>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</si>
  <si>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</si>
  <si>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</si>
  <si>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</si>
  <si>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</si>
  <si>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</si>
  <si>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</si>
  <si>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</si>
  <si>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</si>
  <si>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</si>
  <si>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</si>
  <si>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</si>
  <si>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</si>
  <si>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</si>
  <si>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</si>
  <si>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</si>
  <si>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</si>
  <si>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</si>
  <si>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</si>
  <si>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</si>
  <si>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</si>
  <si>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</si>
  <si>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</si>
  <si>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</si>
  <si>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</si>
  <si>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</si>
  <si>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</si>
  <si>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</si>
  <si>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</si>
  <si>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</si>
  <si>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</si>
  <si>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</si>
  <si>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</si>
  <si>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</si>
  <si>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</si>
  <si>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</si>
  <si>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</si>
  <si>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</si>
  <si>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</si>
  <si>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</si>
  <si>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</si>
  <si>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</si>
  <si>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</si>
  <si>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</si>
  <si>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</si>
  <si>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</si>
  <si>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</si>
  <si>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</si>
  <si>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</si>
  <si>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</si>
  <si>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</si>
  <si>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</si>
  <si>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</si>
  <si>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</si>
  <si>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</si>
  <si>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</si>
  <si>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</si>
  <si>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</si>
  <si>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</si>
  <si>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</si>
  <si>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</si>
  <si>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</si>
  <si>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</si>
  <si>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</si>
  <si>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</si>
  <si>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</si>
  <si>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</si>
  <si>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</si>
  <si>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</si>
  <si>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</si>
  <si>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</si>
  <si>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</si>
  <si>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</si>
  <si>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</si>
  <si>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</si>
  <si>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</si>
  <si>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</si>
  <si>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</si>
  <si>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</si>
  <si>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</si>
  <si>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</si>
  <si>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</si>
  <si>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</si>
  <si>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</si>
  <si>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</si>
  <si>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</si>
  <si>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</si>
  <si>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</si>
  <si>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</si>
  <si>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</si>
  <si>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</si>
  <si>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</si>
  <si>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</si>
  <si>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</si>
  <si>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</si>
  <si>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</si>
  <si>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</si>
  <si>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</si>
  <si>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</si>
  <si>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</si>
  <si>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</si>
  <si>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</si>
  <si>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</si>
  <si>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</si>
  <si>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</si>
  <si>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</si>
  <si>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</si>
  <si>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</si>
  <si>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</si>
  <si>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</si>
  <si>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</si>
  <si>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</si>
  <si>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</si>
  <si>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</si>
  <si>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</si>
  <si>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</si>
  <si>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</si>
  <si>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</si>
  <si>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</si>
  <si>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</si>
  <si>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</si>
  <si>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</si>
  <si>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</si>
  <si>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</si>
  <si>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</si>
  <si>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</si>
  <si>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</si>
  <si>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</si>
  <si>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</si>
  <si>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</si>
  <si>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</si>
  <si>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</si>
  <si>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</si>
  <si>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</si>
  <si>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</si>
  <si>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</si>
  <si>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</si>
  <si>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</si>
  <si>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</si>
  <si>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</si>
  <si>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</si>
  <si>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</si>
  <si>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</si>
  <si>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</si>
  <si>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</si>
  <si>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</si>
  <si>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</si>
  <si>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</si>
  <si>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</si>
  <si>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</si>
  <si>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</si>
  <si>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</si>
  <si>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</si>
  <si>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</si>
  <si>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</si>
  <si>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</si>
  <si>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</si>
  <si>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</si>
  <si>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</si>
  <si>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</si>
  <si>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</si>
  <si>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</si>
  <si>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</si>
  <si>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</si>
  <si>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</si>
  <si>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</si>
  <si>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</si>
  <si>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</si>
  <si>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</si>
  <si>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</si>
  <si>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</si>
  <si>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</si>
  <si>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</si>
  <si>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</si>
  <si>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</si>
  <si>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</si>
  <si>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</si>
  <si>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</si>
  <si>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</si>
  <si>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</si>
  <si>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</si>
  <si>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</si>
  <si>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</si>
  <si>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</si>
  <si>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</si>
  <si>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</si>
  <si>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</si>
  <si>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</si>
  <si>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</si>
  <si>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</si>
  <si>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</si>
  <si>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</si>
  <si>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</si>
  <si>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</si>
  <si>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</si>
  <si>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</si>
  <si>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</si>
  <si>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</si>
  <si>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</si>
  <si>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</si>
  <si>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</si>
  <si>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</si>
  <si>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</si>
  <si>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</si>
  <si>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</si>
  <si>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</si>
  <si>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</si>
  <si>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</si>
  <si>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</si>
  <si>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</si>
  <si>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</si>
  <si>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</si>
  <si>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</si>
  <si>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</si>
  <si>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</si>
  <si>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</si>
  <si>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</si>
  <si>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</si>
  <si>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</si>
  <si>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</si>
  <si>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</si>
  <si>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</si>
  <si>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</si>
  <si>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</si>
  <si>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</si>
  <si>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</si>
  <si>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</si>
  <si>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</si>
  <si>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</si>
  <si>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</si>
  <si>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</si>
  <si>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</si>
  <si>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</si>
  <si>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</si>
  <si>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</si>
  <si>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</si>
  <si>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</si>
  <si>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</si>
  <si>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</si>
  <si>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</si>
  <si>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</si>
  <si>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</si>
  <si>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</si>
  <si>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</si>
  <si>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</si>
  <si>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</si>
  <si>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</si>
  <si>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</si>
  <si>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</si>
  <si>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</si>
  <si>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</si>
  <si>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</si>
  <si>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</si>
  <si>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</si>
  <si>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</si>
  <si>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</si>
  <si>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</si>
  <si>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</si>
  <si>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</si>
  <si>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</si>
  <si>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</si>
  <si>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</si>
  <si>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</si>
  <si>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</si>
  <si>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</si>
  <si>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</si>
  <si>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</si>
  <si>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</si>
  <si>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</si>
  <si>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</si>
  <si>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</si>
  <si>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</si>
  <si>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</si>
  <si>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</si>
  <si>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</si>
  <si>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</si>
  <si>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</si>
  <si>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</si>
  <si>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</si>
  <si>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</si>
  <si>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</si>
  <si>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</si>
  <si>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</si>
  <si>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</si>
  <si>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</si>
  <si>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</si>
  <si>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</si>
  <si>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</si>
  <si>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</si>
  <si>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</si>
  <si>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</si>
  <si>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</si>
  <si>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</si>
  <si>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</si>
  <si>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</si>
  <si>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</si>
  <si>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</si>
  <si>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</si>
  <si>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</si>
  <si>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</si>
  <si>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</si>
  <si>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</si>
  <si>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</si>
  <si>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</si>
  <si>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</si>
  <si>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</si>
  <si>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</si>
  <si>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</si>
  <si>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</si>
  <si>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</si>
  <si>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</si>
  <si>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</si>
  <si>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</si>
  <si>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</si>
  <si>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</si>
  <si>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</si>
  <si>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</si>
  <si>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</si>
  <si>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</si>
  <si>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</si>
  <si>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</si>
  <si>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</si>
  <si>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</si>
  <si>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</si>
  <si>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</si>
  <si>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</si>
  <si>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</si>
  <si>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</si>
  <si>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</si>
  <si>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</si>
  <si>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</si>
  <si>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</si>
  <si>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</si>
  <si>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</si>
  <si>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</si>
  <si>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</si>
  <si>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</si>
  <si>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</si>
  <si>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</si>
  <si>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</si>
  <si>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</si>
  <si>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</si>
  <si>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</si>
  <si>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</si>
  <si>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</si>
  <si>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</si>
  <si>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</si>
  <si>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</si>
  <si>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</si>
  <si>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</si>
  <si>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</si>
  <si>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</si>
  <si>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</si>
  <si>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</si>
  <si>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</si>
  <si>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</si>
  <si>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</si>
  <si>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</si>
  <si>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</si>
  <si>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</si>
  <si>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</si>
  <si>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</si>
  <si>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</si>
  <si>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</si>
  <si>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</si>
  <si>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</si>
  <si>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</si>
  <si>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</si>
  <si>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</si>
  <si>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</si>
  <si>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</si>
  <si>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</si>
  <si>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</si>
  <si>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</si>
  <si>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</si>
  <si>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</si>
  <si>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</si>
  <si>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</si>
  <si>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</si>
  <si>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</si>
  <si>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</si>
  <si>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</si>
  <si>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</si>
  <si>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</si>
  <si>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</si>
  <si>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</si>
  <si>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</si>
  <si>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</si>
  <si>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</si>
  <si>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</si>
  <si>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</si>
  <si>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</si>
  <si>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</si>
  <si>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</si>
  <si>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</si>
  <si>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</si>
  <si>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</si>
  <si>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</si>
  <si>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</si>
  <si>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</si>
  <si>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</si>
  <si>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</si>
  <si>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</si>
  <si>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</si>
  <si>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</si>
  <si>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</si>
  <si>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</si>
  <si>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</si>
  <si>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</si>
  <si>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</si>
  <si>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</si>
  <si>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</si>
  <si>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</si>
  <si>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</si>
  <si>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</si>
  <si>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</si>
  <si>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</si>
  <si>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</si>
  <si>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</si>
  <si>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</si>
  <si>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</si>
  <si>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</si>
  <si>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</si>
  <si>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</si>
  <si>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</si>
  <si>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</si>
  <si>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</si>
  <si>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</si>
  <si>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</si>
  <si>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</si>
  <si>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</si>
  <si>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</si>
  <si>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</si>
  <si>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</si>
  <si>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</si>
  <si>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</si>
  <si>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</si>
  <si>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</si>
  <si>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</si>
  <si>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</si>
  <si>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</si>
  <si>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</si>
  <si>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</si>
  <si>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</si>
  <si>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</si>
  <si>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</si>
  <si>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</si>
  <si>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</si>
  <si>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</si>
  <si>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</si>
  <si>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</si>
  <si>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</si>
  <si>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</si>
  <si>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</si>
  <si>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</si>
  <si>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</si>
  <si>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</si>
  <si>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</si>
  <si>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</si>
  <si>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</si>
  <si>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</si>
  <si>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</si>
  <si>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</si>
  <si>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</si>
  <si>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</si>
  <si>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</si>
  <si>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</si>
  <si>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</si>
  <si>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</si>
  <si>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</si>
  <si>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</si>
  <si>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</si>
  <si>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</si>
  <si>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</si>
  <si>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</si>
  <si>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</si>
  <si>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</si>
  <si>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</si>
  <si>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</si>
  <si>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</si>
  <si>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</si>
  <si>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</si>
  <si>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</si>
  <si>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</si>
  <si>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</si>
  <si>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</si>
  <si>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</si>
  <si>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</si>
  <si>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</si>
  <si>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</si>
  <si>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</si>
  <si>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</si>
  <si>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</si>
  <si>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</si>
  <si>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</si>
  <si>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</si>
  <si>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</si>
  <si>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</si>
  <si>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</si>
  <si>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</si>
  <si>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</si>
  <si>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</si>
  <si>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</si>
  <si>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</si>
  <si>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</si>
  <si>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</si>
  <si>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</si>
  <si>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</si>
  <si>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</si>
  <si>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</si>
  <si>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</si>
  <si>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</si>
  <si>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</si>
  <si>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</si>
  <si>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</si>
  <si>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</si>
  <si>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</si>
  <si>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</si>
  <si>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</si>
  <si>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</si>
  <si>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</si>
  <si>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</si>
  <si>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</si>
  <si>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</si>
  <si>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</si>
  <si>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</si>
  <si>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</si>
  <si>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</si>
  <si>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</si>
  <si>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</si>
  <si>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</si>
  <si>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</si>
  <si>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</si>
  <si>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</si>
  <si>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</si>
  <si>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</si>
  <si>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</si>
  <si>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</si>
  <si>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</si>
  <si>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</si>
  <si>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</si>
  <si>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</si>
  <si>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</si>
  <si>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</si>
  <si>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</si>
  <si>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</si>
  <si>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</si>
  <si>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</si>
  <si>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</si>
  <si>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</si>
  <si>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</si>
  <si>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</si>
  <si>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</si>
  <si>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</si>
  <si>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</si>
  <si>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</si>
  <si>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</si>
  <si>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</si>
  <si>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</si>
  <si>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</si>
  <si>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</si>
  <si>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</si>
  <si>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</si>
  <si>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</si>
  <si>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</si>
  <si>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</si>
  <si>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</si>
  <si>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</si>
  <si>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</si>
  <si>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</si>
  <si>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</si>
  <si>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</si>
  <si>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</si>
  <si>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</si>
  <si>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</si>
  <si>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</si>
  <si>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</si>
  <si>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</si>
  <si>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</si>
  <si>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</si>
  <si>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</si>
  <si>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</si>
  <si>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</si>
  <si>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</si>
  <si>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</si>
  <si>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</si>
  <si>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</si>
  <si>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</si>
  <si>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</si>
  <si>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</si>
  <si>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</si>
  <si>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</si>
  <si>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</si>
  <si>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</si>
  <si>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</si>
  <si>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</si>
  <si>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</si>
  <si>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</si>
  <si>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</si>
  <si>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</si>
  <si>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</si>
  <si>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</si>
  <si>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</si>
  <si>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</si>
  <si>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</si>
  <si>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</si>
  <si>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</si>
  <si>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</si>
  <si>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</si>
  <si>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</si>
  <si>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</si>
  <si>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</si>
  <si>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</si>
  <si>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</si>
  <si>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</si>
  <si>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</si>
  <si>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</si>
  <si>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</si>
  <si>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</si>
  <si>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</si>
  <si>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</si>
  <si>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</si>
  <si>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</si>
  <si>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</si>
  <si>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</si>
  <si>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</si>
  <si>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</si>
  <si>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</si>
  <si>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</si>
  <si>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</si>
  <si>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</si>
  <si>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</si>
  <si>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</si>
  <si>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</si>
  <si>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</si>
  <si>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</si>
  <si>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</si>
  <si>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</si>
  <si>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</si>
  <si>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</si>
  <si>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</si>
  <si>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</si>
  <si>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</si>
  <si>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</si>
  <si>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</si>
  <si>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</si>
  <si>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</si>
  <si>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</si>
  <si>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</si>
  <si>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</si>
  <si>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</si>
  <si>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</si>
  <si>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</si>
  <si>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</si>
  <si>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</si>
  <si>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</si>
  <si>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</si>
  <si>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</si>
  <si>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</si>
  <si>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</si>
  <si>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</si>
  <si>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</si>
  <si>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</si>
  <si>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</si>
  <si>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</si>
  <si>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</si>
  <si>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</si>
  <si>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</si>
  <si>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</si>
  <si>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</si>
  <si>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</si>
  <si>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</si>
  <si>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</si>
  <si>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</si>
  <si>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</si>
  <si>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</si>
  <si>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</si>
  <si>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</si>
  <si>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</si>
  <si>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</si>
  <si>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</si>
  <si>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</si>
  <si>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</si>
  <si>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</si>
  <si>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</si>
  <si>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</si>
  <si>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</si>
  <si>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</si>
  <si>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</si>
  <si>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</si>
  <si>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</si>
  <si>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</si>
  <si>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</si>
  <si>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</si>
  <si>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</si>
  <si>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</si>
  <si>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</si>
  <si>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</si>
  <si>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</si>
  <si>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</si>
  <si>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</si>
  <si>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</si>
  <si>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</si>
  <si>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</si>
  <si>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</si>
  <si>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</si>
  <si>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</si>
  <si>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</si>
  <si>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</si>
  <si>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</si>
  <si>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</si>
  <si>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</si>
  <si>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</si>
  <si>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</si>
  <si>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</si>
  <si>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</si>
  <si>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</si>
  <si>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</si>
  <si>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</si>
  <si>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</si>
  <si>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</si>
  <si>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</si>
  <si>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</si>
  <si>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</si>
  <si>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</si>
  <si>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</si>
  <si>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</si>
  <si>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</si>
  <si>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</si>
  <si>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</si>
  <si>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</si>
  <si>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</si>
  <si>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</si>
  <si>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</si>
  <si>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</si>
  <si>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</si>
  <si>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</si>
  <si>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</si>
  <si>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</si>
  <si>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</si>
  <si>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</si>
  <si>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</si>
  <si>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</si>
  <si>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</si>
  <si>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</si>
  <si>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</si>
  <si>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</si>
  <si>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</si>
  <si>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</si>
  <si>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</si>
  <si>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</si>
  <si>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</si>
  <si>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</si>
  <si>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</si>
  <si>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</si>
  <si>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</si>
  <si>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</si>
  <si>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</si>
  <si>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</si>
  <si>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</si>
  <si>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</si>
  <si>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</si>
  <si>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</si>
  <si>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</si>
  <si>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</si>
  <si>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</si>
  <si>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</si>
  <si>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</si>
  <si>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</si>
  <si>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</si>
  <si>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</si>
  <si>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</si>
  <si>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</si>
  <si>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</si>
  <si>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</si>
  <si>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</si>
  <si>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</si>
  <si>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</si>
  <si>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</si>
  <si>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</si>
  <si>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</si>
  <si>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</si>
  <si>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</si>
  <si>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</si>
  <si>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</si>
  <si>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</si>
  <si>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</si>
  <si>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</si>
  <si>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</si>
  <si>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</si>
  <si>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</si>
  <si>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</si>
  <si>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</si>
  <si>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</si>
  <si>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</si>
  <si>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</si>
  <si>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</si>
  <si>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</si>
  <si>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</si>
  <si>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</si>
  <si>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</si>
  <si>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</si>
  <si>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</si>
  <si>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</si>
  <si>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</si>
  <si>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</si>
  <si>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</si>
  <si>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</si>
  <si>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</si>
  <si>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</si>
  <si>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</si>
  <si>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</si>
  <si>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</si>
  <si>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</si>
  <si>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</si>
  <si>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</si>
  <si>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</si>
  <si>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</si>
  <si>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</si>
  <si>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</si>
  <si>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</si>
  <si>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</si>
  <si>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</si>
  <si>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</si>
  <si>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</si>
  <si>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</si>
  <si>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</si>
  <si>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</si>
  <si>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</si>
  <si>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</si>
  <si>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</si>
  <si>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</si>
  <si>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</si>
  <si>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</si>
  <si>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</si>
  <si>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</si>
  <si>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</si>
  <si>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</si>
  <si>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</si>
  <si>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</si>
  <si>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</si>
  <si>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</si>
  <si>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</si>
  <si>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</si>
  <si>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</si>
  <si>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</si>
  <si>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</si>
  <si>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</si>
  <si>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</si>
  <si>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</si>
  <si>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</si>
  <si>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</si>
  <si>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</si>
  <si>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</si>
  <si>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</si>
  <si>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</si>
  <si>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</si>
  <si>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</si>
  <si>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</si>
  <si>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</si>
  <si>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</si>
  <si>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</si>
  <si>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</si>
  <si>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</si>
  <si>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</si>
  <si>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</si>
  <si>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</si>
  <si>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</si>
  <si>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</si>
  <si>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</si>
  <si>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</si>
  <si>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</si>
  <si>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</si>
  <si>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</si>
  <si>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</si>
  <si>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</si>
  <si>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</si>
  <si>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</si>
  <si>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</si>
  <si>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</si>
  <si>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</si>
  <si>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</si>
  <si>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</si>
  <si>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</si>
  <si>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</si>
  <si>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</si>
  <si>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</si>
  <si>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</si>
  <si>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</si>
  <si>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</si>
  <si>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</si>
  <si>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</si>
  <si>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</si>
  <si>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</si>
  <si>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</si>
  <si>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</si>
  <si>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</si>
  <si>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</si>
  <si>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</si>
  <si>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</si>
  <si>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</si>
  <si>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</si>
  <si>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</si>
  <si>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</si>
  <si>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</si>
  <si>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</si>
  <si>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</si>
  <si>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</si>
  <si>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</si>
  <si>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</si>
  <si>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</si>
  <si>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</si>
  <si>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</si>
  <si>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</si>
  <si>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</si>
  <si>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</si>
  <si>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</si>
  <si>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</si>
  <si>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</si>
  <si>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</si>
  <si>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</si>
  <si>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</si>
  <si>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</si>
  <si>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</si>
  <si>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</si>
  <si>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</si>
  <si>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</si>
  <si>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</si>
  <si>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</si>
  <si>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</si>
  <si>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</si>
  <si>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</si>
  <si>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</si>
  <si>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</si>
  <si>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</si>
  <si>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</si>
  <si>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</si>
  <si>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</si>
  <si>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</si>
  <si>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</si>
  <si>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</si>
  <si>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</si>
  <si>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</si>
  <si>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</si>
  <si>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</si>
  <si>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</si>
  <si>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</si>
  <si>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</si>
  <si>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</si>
  <si>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</si>
  <si>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</si>
  <si>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</si>
  <si>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</si>
  <si>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</si>
  <si>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</si>
  <si>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</si>
  <si>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</si>
  <si>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</si>
  <si>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</si>
  <si>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</si>
  <si>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</si>
  <si>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</si>
  <si>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</si>
  <si>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</si>
  <si>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</si>
  <si>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</si>
  <si>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</si>
  <si>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</si>
  <si>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</si>
  <si>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</si>
  <si>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</si>
  <si>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</si>
  <si>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</si>
  <si>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</si>
  <si>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</si>
  <si>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</si>
  <si>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</si>
  <si>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</si>
  <si>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</si>
  <si>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</si>
  <si>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</si>
  <si>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</si>
  <si>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</si>
  <si>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</si>
  <si>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</si>
  <si>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</si>
  <si>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</si>
  <si>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</si>
  <si>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</si>
  <si>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</si>
  <si>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</si>
  <si>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</si>
  <si>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</si>
  <si>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</si>
  <si>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</si>
  <si>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</si>
  <si>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</si>
  <si>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</si>
  <si>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</si>
  <si>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</si>
  <si>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</si>
  <si>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</si>
  <si>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</si>
  <si>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</si>
  <si>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</si>
  <si>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</si>
  <si>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</si>
  <si>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</si>
  <si>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</si>
  <si>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</si>
  <si>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</si>
  <si>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</si>
  <si>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</si>
  <si>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</si>
  <si>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</si>
  <si>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</si>
  <si>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</si>
  <si>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</si>
  <si>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</si>
  <si>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</si>
  <si>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</si>
  <si>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</si>
  <si>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</si>
  <si>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</si>
  <si>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</si>
  <si>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</si>
  <si>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</si>
  <si>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</si>
  <si>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</si>
  <si>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</si>
  <si>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</si>
  <si>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</si>
  <si>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</si>
  <si>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</si>
  <si>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</si>
  <si>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</si>
  <si>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</si>
  <si>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</si>
  <si>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</si>
  <si>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</si>
  <si>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</si>
  <si>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</si>
  <si>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</si>
  <si>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</si>
  <si>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</si>
  <si>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</si>
  <si>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</si>
  <si>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</si>
  <si>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</si>
  <si>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</si>
  <si>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</si>
  <si>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</si>
  <si>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</si>
  <si>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</si>
  <si>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</si>
  <si>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</si>
  <si>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</si>
  <si>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</si>
  <si>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</si>
  <si>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</si>
  <si>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</si>
  <si>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</si>
  <si>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</si>
  <si>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</si>
  <si>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</si>
  <si>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</si>
  <si>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</si>
  <si>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</si>
  <si>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</si>
  <si>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</si>
  <si>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</si>
  <si>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</si>
  <si>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</si>
  <si>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</si>
  <si>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</si>
  <si>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</si>
  <si>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</si>
  <si>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</si>
  <si>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</si>
  <si>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</si>
  <si>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</si>
  <si>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</si>
  <si>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</si>
  <si>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</si>
  <si>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</si>
  <si>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</si>
  <si>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</si>
  <si>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</si>
  <si>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</si>
  <si>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</si>
  <si>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</si>
  <si>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</si>
  <si>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</si>
  <si>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</si>
  <si>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</si>
  <si>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</si>
  <si>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</si>
  <si>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</si>
  <si>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</si>
  <si>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</si>
  <si>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</si>
  <si>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</si>
  <si>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</si>
  <si>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</si>
  <si>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</si>
  <si>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</si>
  <si>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</si>
  <si>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</si>
  <si>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</si>
  <si>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</si>
  <si>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</si>
  <si>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</si>
  <si>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</si>
  <si>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</si>
  <si>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</si>
  <si>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</si>
  <si>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</si>
  <si>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</si>
  <si>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</si>
  <si>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</si>
  <si>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</si>
  <si>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</si>
  <si>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</si>
  <si>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</si>
  <si>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</si>
  <si>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</si>
  <si>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</si>
  <si>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</si>
  <si>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</si>
  <si>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</si>
  <si>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</si>
  <si>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</si>
  <si>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</si>
  <si>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</si>
  <si>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</si>
  <si>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</si>
  <si>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</si>
  <si>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</si>
  <si>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</si>
  <si>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</si>
  <si>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</si>
  <si>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</si>
  <si>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</si>
  <si>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</si>
  <si>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</si>
  <si>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</si>
  <si>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</si>
  <si>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</si>
  <si>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</si>
  <si>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</si>
  <si>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</si>
  <si>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</si>
  <si>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</si>
  <si>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</si>
  <si>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</si>
  <si>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</si>
  <si>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</si>
  <si>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</si>
  <si>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</si>
  <si>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</si>
  <si>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</si>
  <si>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</si>
  <si>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</si>
  <si>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</si>
  <si>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</si>
  <si>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</si>
  <si>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</si>
  <si>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</si>
  <si>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</si>
  <si>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</si>
  <si>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</si>
  <si>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</si>
  <si>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</si>
  <si>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</si>
  <si>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</si>
  <si>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</si>
  <si>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</si>
  <si>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</si>
  <si>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</si>
  <si>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</si>
  <si>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</si>
  <si>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</si>
  <si>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</si>
  <si>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</si>
  <si>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</si>
  <si>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</si>
  <si>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</si>
  <si>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</si>
  <si>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</si>
  <si>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</si>
  <si>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</si>
  <si>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</si>
  <si>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</si>
  <si>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</si>
  <si>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</si>
  <si>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</si>
  <si>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</si>
  <si>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</si>
  <si>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</si>
  <si>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</si>
  <si>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</si>
  <si>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</si>
  <si>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</si>
  <si>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</si>
  <si>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</si>
  <si>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</si>
  <si>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</si>
  <si>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</si>
  <si>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</si>
  <si>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</si>
  <si>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</si>
  <si>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</si>
  <si>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</si>
  <si>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</si>
  <si>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</si>
  <si>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</si>
  <si>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</si>
  <si>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</si>
  <si>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</si>
  <si>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</si>
  <si>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</si>
  <si>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</si>
  <si>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</si>
  <si>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</si>
  <si>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</si>
  <si>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</si>
  <si>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</si>
  <si>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</si>
  <si>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</si>
  <si>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</si>
  <si>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</si>
  <si>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</si>
  <si>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</si>
  <si>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</si>
  <si>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</si>
  <si>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</si>
  <si>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</si>
  <si>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</si>
  <si>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</si>
  <si>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</si>
  <si>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</si>
  <si>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</si>
  <si>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</si>
  <si>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</si>
  <si>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</si>
  <si>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</si>
  <si>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</si>
  <si>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</si>
  <si>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</si>
  <si>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</si>
  <si>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</si>
  <si>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</si>
  <si>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</si>
  <si>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</si>
  <si>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</si>
  <si>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</si>
  <si>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</si>
  <si>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</si>
  <si>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</si>
  <si>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</si>
  <si>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</si>
  <si>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</si>
  <si>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</si>
  <si>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</si>
  <si>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</si>
  <si>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</si>
  <si>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</si>
  <si>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</si>
  <si>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</si>
  <si>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</si>
  <si>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</si>
  <si>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</si>
  <si>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</si>
  <si>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</si>
  <si>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</si>
  <si>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</si>
  <si>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</si>
  <si>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</si>
  <si>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</si>
  <si>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</si>
  <si>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</si>
  <si>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</si>
  <si>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</si>
  <si>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</si>
  <si>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</si>
  <si>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</si>
  <si>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</si>
  <si>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</si>
  <si>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</si>
  <si>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</si>
  <si>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</si>
  <si>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</si>
  <si>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</si>
  <si>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</si>
  <si>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</si>
  <si>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</si>
  <si>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</si>
  <si>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</si>
  <si>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</si>
  <si>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</si>
  <si>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</si>
  <si>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</si>
  <si>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</si>
  <si>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</si>
  <si>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</si>
  <si>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</si>
  <si>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</si>
  <si>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</si>
  <si>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</si>
  <si>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</si>
  <si>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</si>
  <si>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</si>
  <si>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</si>
  <si>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</si>
  <si>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</si>
  <si>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</si>
  <si>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</si>
  <si>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</si>
  <si>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</si>
  <si>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</si>
  <si>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</si>
  <si>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</si>
  <si>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</si>
  <si>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</si>
  <si>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</si>
  <si>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</si>
  <si>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</si>
  <si>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</si>
  <si>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</si>
  <si>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</si>
  <si>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</si>
  <si>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</si>
  <si>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</si>
  <si>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</si>
  <si>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</si>
  <si>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</si>
  <si>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</si>
  <si>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</si>
  <si>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</si>
  <si>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</si>
  <si>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</si>
  <si>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</si>
  <si>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</si>
  <si>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</si>
  <si>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</si>
  <si>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</si>
  <si>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</si>
  <si>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</si>
  <si>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</si>
  <si>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</si>
  <si>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</si>
  <si>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</si>
  <si>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</si>
  <si>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</si>
  <si>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</si>
  <si>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</si>
  <si>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</si>
  <si>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</si>
  <si>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</si>
  <si>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</si>
  <si>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</si>
  <si>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</si>
  <si>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</si>
  <si>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</si>
  <si>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</si>
  <si>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</si>
  <si>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</si>
  <si>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</si>
  <si>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</si>
  <si>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</si>
  <si>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</si>
  <si>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</si>
  <si>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</si>
  <si>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</si>
  <si>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</si>
  <si>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</si>
  <si>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</si>
  <si>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</si>
  <si>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</si>
  <si>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</si>
  <si>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</si>
  <si>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</si>
  <si>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</si>
  <si>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</si>
  <si>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</si>
  <si>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</si>
  <si>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</si>
  <si>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</si>
  <si>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</si>
  <si>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</si>
  <si>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</si>
  <si>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</si>
  <si>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</si>
  <si>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</si>
  <si>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</si>
  <si>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</si>
  <si>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</si>
  <si>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</si>
  <si>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</si>
  <si>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</si>
  <si>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</si>
  <si>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</si>
  <si>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</si>
  <si>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</si>
  <si>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</si>
  <si>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</si>
  <si>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</si>
  <si>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</si>
  <si>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</si>
  <si>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</si>
  <si>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</si>
  <si>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</si>
  <si>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</si>
  <si>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</si>
  <si>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</si>
  <si>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</si>
  <si>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</si>
  <si>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</si>
  <si>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</si>
  <si>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</si>
  <si>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</si>
  <si>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</si>
  <si>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</si>
  <si>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</si>
  <si>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</si>
  <si>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</si>
  <si>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</si>
  <si>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</si>
  <si>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</si>
  <si>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</si>
  <si>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</si>
  <si>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</si>
  <si>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</si>
  <si>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</si>
  <si>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</si>
  <si>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</si>
  <si>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</si>
  <si>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</si>
  <si>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</si>
  <si>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</si>
  <si>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</si>
  <si>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</si>
  <si>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</si>
  <si>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</si>
  <si>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</si>
  <si>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</si>
  <si>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</si>
  <si>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</si>
  <si>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</si>
  <si>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</si>
  <si>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</si>
  <si>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</si>
  <si>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</si>
  <si>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</si>
  <si>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</si>
  <si>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</si>
  <si>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</si>
  <si>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</si>
  <si>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</si>
  <si>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</si>
  <si>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</si>
  <si>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</si>
  <si>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</si>
  <si>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</si>
  <si>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</si>
  <si>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</si>
  <si>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</si>
  <si>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</si>
  <si>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</si>
  <si>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</si>
  <si>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</si>
  <si>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</si>
  <si>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</si>
  <si>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</si>
  <si>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</si>
  <si>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</si>
  <si>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</si>
  <si>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</si>
  <si>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</si>
  <si>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</si>
  <si>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</si>
  <si>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</si>
  <si>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</si>
  <si>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</si>
  <si>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</si>
  <si>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</si>
  <si>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</si>
  <si>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</si>
  <si>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</si>
  <si>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</si>
  <si>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</si>
  <si>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</si>
  <si>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</si>
  <si>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</si>
  <si>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</si>
  <si>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</si>
  <si>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</si>
  <si>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</si>
  <si>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</si>
  <si>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</si>
  <si>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</si>
  <si>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</si>
  <si>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</si>
  <si>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</si>
  <si>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</si>
  <si>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</si>
  <si>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</si>
  <si>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</si>
  <si>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</si>
  <si>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</si>
  <si>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</si>
  <si>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</si>
  <si>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</si>
  <si>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</si>
  <si>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</si>
  <si>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</si>
  <si>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</si>
  <si>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</si>
  <si>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</si>
  <si>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</si>
  <si>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</si>
  <si>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</si>
  <si>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</si>
  <si>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</si>
  <si>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</si>
  <si>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</si>
  <si>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</si>
  <si>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</si>
  <si>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</si>
  <si>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</si>
  <si>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</si>
  <si>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</si>
  <si>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</si>
  <si>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</si>
  <si>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</si>
  <si>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</si>
  <si>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</si>
  <si>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</si>
  <si>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</si>
  <si>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</si>
  <si>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</si>
  <si>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</si>
  <si>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</si>
  <si>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</si>
  <si>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</si>
  <si>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</si>
  <si>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</si>
  <si>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</si>
  <si>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</si>
  <si>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</si>
  <si>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</si>
  <si>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</si>
  <si>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</si>
  <si>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</si>
  <si>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</si>
  <si>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</si>
  <si>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</si>
  <si>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</si>
  <si>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</si>
  <si>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</si>
  <si>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</si>
  <si>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</si>
  <si>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</si>
  <si>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</si>
  <si>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</si>
  <si>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</si>
  <si>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</si>
  <si>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</si>
  <si>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</si>
  <si>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</si>
  <si>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</si>
  <si>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</si>
  <si>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</si>
  <si>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</si>
  <si>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</si>
  <si>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</si>
  <si>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</si>
  <si>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</si>
  <si>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</si>
  <si>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</si>
  <si>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</si>
  <si>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</si>
  <si>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</si>
  <si>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</si>
  <si>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</si>
  <si>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</si>
  <si>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</si>
  <si>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</si>
  <si>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</si>
  <si>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</si>
  <si>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</si>
  <si>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</si>
  <si>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</si>
  <si>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</si>
  <si>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</si>
  <si>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</si>
  <si>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</si>
  <si>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</si>
  <si>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</si>
  <si>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</si>
  <si>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</si>
  <si>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</si>
  <si>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</si>
  <si>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</si>
  <si>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</si>
  <si>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</si>
  <si>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</si>
  <si>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</si>
  <si>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</si>
  <si>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</si>
  <si>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</si>
  <si>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</si>
  <si>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</si>
  <si>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</si>
  <si>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</si>
  <si>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</si>
  <si>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</si>
  <si>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</si>
  <si>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</si>
  <si>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</si>
  <si>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</si>
  <si>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</si>
  <si>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</si>
  <si>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</si>
  <si>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</si>
  <si>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</si>
  <si>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</si>
  <si>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</si>
  <si>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</si>
  <si>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</si>
  <si>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</si>
  <si>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</si>
  <si>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</si>
  <si>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</si>
  <si>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</si>
  <si>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</si>
  <si>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</si>
  <si>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</si>
  <si>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</si>
  <si>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</si>
  <si>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</si>
  <si>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</si>
  <si>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</si>
  <si>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</si>
  <si>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</si>
  <si>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</si>
  <si>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</si>
  <si>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</si>
  <si>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</si>
  <si>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</si>
  <si>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</si>
  <si>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</si>
  <si>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</si>
  <si>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</si>
  <si>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</si>
  <si>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</si>
  <si>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</si>
  <si>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</si>
  <si>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</si>
  <si>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</si>
  <si>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</si>
  <si>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</si>
  <si>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</si>
  <si>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</si>
  <si>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</si>
  <si>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</si>
  <si>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</si>
  <si>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</si>
  <si>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</si>
  <si>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</si>
  <si>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</si>
  <si>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</si>
  <si>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</si>
  <si>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</si>
  <si>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</si>
  <si>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</si>
  <si>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</si>
  <si>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</si>
  <si>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</si>
  <si>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</si>
  <si>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</si>
  <si>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</si>
  <si>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</si>
  <si>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</si>
  <si>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</si>
  <si>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</si>
  <si>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</si>
  <si>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</si>
  <si>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</si>
  <si>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</si>
  <si>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</si>
  <si>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</si>
  <si>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</si>
  <si>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</si>
  <si>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</si>
  <si>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</si>
  <si>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</si>
  <si>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</si>
  <si>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</si>
  <si>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</si>
  <si>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</si>
  <si>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</si>
  <si>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</si>
  <si>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</si>
  <si>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</si>
  <si>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</si>
  <si>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</si>
  <si>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</si>
  <si>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</si>
  <si>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</si>
  <si>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</si>
  <si>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</si>
  <si>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</si>
  <si>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</si>
  <si>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</si>
  <si>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</si>
  <si>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</si>
  <si>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</si>
  <si>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</si>
  <si>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</si>
  <si>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</si>
  <si>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</si>
  <si>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</si>
  <si>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</si>
  <si>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</si>
  <si>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</si>
  <si>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</si>
  <si>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</si>
  <si>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</si>
  <si>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</si>
  <si>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</si>
  <si>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</si>
  <si>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</si>
  <si>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</si>
  <si>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</si>
  <si>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</si>
  <si>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</si>
  <si>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</si>
  <si>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</si>
  <si>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</si>
  <si>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</si>
  <si>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</si>
  <si>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</si>
  <si>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</si>
  <si>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</si>
  <si>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</si>
  <si>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</si>
  <si>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</si>
  <si>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</si>
  <si>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</si>
  <si>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</si>
  <si>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</si>
  <si>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</si>
  <si>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</si>
  <si>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</si>
  <si>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</si>
  <si>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</si>
  <si>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</si>
  <si>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</si>
  <si>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</si>
  <si>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</si>
  <si>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</si>
  <si>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</si>
  <si>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</si>
  <si>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</si>
  <si>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</si>
  <si>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</si>
  <si>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</si>
  <si>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</si>
  <si>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</si>
  <si>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</si>
  <si>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</si>
  <si>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</si>
  <si>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</si>
  <si>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</si>
  <si>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</si>
  <si>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</si>
  <si>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</si>
  <si>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</si>
  <si>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</si>
  <si>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</si>
  <si>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</si>
  <si>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</si>
  <si>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</si>
  <si>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</si>
  <si>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</si>
  <si>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</si>
  <si>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</si>
  <si>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</si>
  <si>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</si>
  <si>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</si>
  <si>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</si>
  <si>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</si>
  <si>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</si>
  <si>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</si>
  <si>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</si>
  <si>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</si>
  <si>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</si>
  <si>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</si>
  <si>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</si>
  <si>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</si>
  <si>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</si>
  <si>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</si>
  <si>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</si>
  <si>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</si>
  <si>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</si>
  <si>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</si>
  <si>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</si>
  <si>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</si>
  <si>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</si>
  <si>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</si>
  <si>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</si>
  <si>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</si>
  <si>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</si>
  <si>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</si>
  <si>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</si>
  <si>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</si>
  <si>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</si>
  <si>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</si>
  <si>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</si>
  <si>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</si>
  <si>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</si>
  <si>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</si>
  <si>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</si>
  <si>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</si>
  <si>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</si>
  <si>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</si>
  <si>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</si>
  <si>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</si>
  <si>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</si>
  <si>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</si>
  <si>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</si>
  <si>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</si>
  <si>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</si>
  <si>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</si>
  <si>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</si>
  <si>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</si>
  <si>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</si>
  <si>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</si>
  <si>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</si>
  <si>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</si>
  <si>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</si>
  <si>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</si>
  <si>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</si>
  <si>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</si>
  <si>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</si>
  <si>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</si>
  <si>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</si>
  <si>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</si>
  <si>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</si>
  <si>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</si>
  <si>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</si>
  <si>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</si>
  <si>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</si>
  <si>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</si>
  <si>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</si>
  <si>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</si>
  <si>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</si>
  <si>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</si>
  <si>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</si>
  <si>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</si>
  <si>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</si>
  <si>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</si>
  <si>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</si>
  <si>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</si>
  <si>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</si>
  <si>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</si>
  <si>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</si>
  <si>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</si>
  <si>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</si>
  <si>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</si>
  <si>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</si>
  <si>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</si>
  <si>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</si>
  <si>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</si>
  <si>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</si>
  <si>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</si>
  <si>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</si>
  <si>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</si>
  <si>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</si>
  <si>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</si>
  <si>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</si>
  <si>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</si>
  <si>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</si>
  <si>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</si>
  <si>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</si>
  <si>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</si>
  <si>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</si>
  <si>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</si>
  <si>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</si>
  <si>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</si>
  <si>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</si>
  <si>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</si>
  <si>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</si>
  <si>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</si>
  <si>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</si>
  <si>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</si>
  <si>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</si>
  <si>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</si>
  <si>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</si>
  <si>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</si>
  <si>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</si>
  <si>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</si>
  <si>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</si>
  <si>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</si>
  <si>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</si>
  <si>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</si>
  <si>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</si>
  <si>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</si>
  <si>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</si>
  <si>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</si>
  <si>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</si>
  <si>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</si>
  <si>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</si>
  <si>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</si>
  <si>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</si>
  <si>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</si>
  <si>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</si>
  <si>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</si>
  <si>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</si>
  <si>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</si>
  <si>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</si>
  <si>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</si>
  <si>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</si>
  <si>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</si>
  <si>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</si>
  <si>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</si>
  <si>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</si>
  <si>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</si>
  <si>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</si>
  <si>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</si>
  <si>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</si>
  <si>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</si>
  <si>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</si>
  <si>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</si>
  <si>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</si>
  <si>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</si>
  <si>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</si>
  <si>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</si>
  <si>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</si>
  <si>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</si>
  <si>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</si>
  <si>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</si>
  <si>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</si>
  <si>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</si>
  <si>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</si>
  <si>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</si>
  <si>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</si>
  <si>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</si>
  <si>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</si>
  <si>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</si>
  <si>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</si>
  <si>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</si>
  <si>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</si>
  <si>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</si>
  <si>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</si>
  <si>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</si>
  <si>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</si>
  <si>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</si>
  <si>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</si>
  <si>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</si>
  <si>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</si>
  <si>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</si>
  <si>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</si>
  <si>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</si>
  <si>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</si>
  <si>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</si>
  <si>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</si>
  <si>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</si>
  <si>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</si>
  <si>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</si>
  <si>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</si>
  <si>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</si>
  <si>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</si>
  <si>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</si>
  <si>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</si>
  <si>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</si>
  <si>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</si>
  <si>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</si>
  <si>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</si>
  <si>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</si>
  <si>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</si>
  <si>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</si>
  <si>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</si>
  <si>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</si>
  <si>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</si>
  <si>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</si>
  <si>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</si>
  <si>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</si>
  <si>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</si>
  <si>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</si>
  <si>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</si>
  <si>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</si>
  <si>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</si>
  <si>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</si>
  <si>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</si>
  <si>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</si>
  <si>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</si>
  <si>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</si>
  <si>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</si>
  <si>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</si>
  <si>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</si>
  <si>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</si>
  <si>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</si>
  <si>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</si>
  <si>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</si>
  <si>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</si>
  <si>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</si>
  <si>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</si>
  <si>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</si>
  <si>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</si>
  <si>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</si>
  <si>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</si>
  <si>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</si>
  <si>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</si>
  <si>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</si>
  <si>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</si>
  <si>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</si>
  <si>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</si>
  <si>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</si>
  <si>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</si>
  <si>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</si>
  <si>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</si>
  <si>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</si>
  <si>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</si>
  <si>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</si>
  <si>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</si>
  <si>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</si>
  <si>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</si>
  <si>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</si>
  <si>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</si>
  <si>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</si>
  <si>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</si>
  <si>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</si>
  <si>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</si>
  <si>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</si>
  <si>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</si>
  <si>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</si>
  <si>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</si>
  <si>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</si>
  <si>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</si>
  <si>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</si>
  <si>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</si>
  <si>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</si>
  <si>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</si>
  <si>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</si>
  <si>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</si>
  <si>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</si>
  <si>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</si>
  <si>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</si>
  <si>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</si>
  <si>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</si>
  <si>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</si>
  <si>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</si>
  <si>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</si>
  <si>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</si>
  <si>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</si>
  <si>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</si>
  <si>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</si>
  <si>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</si>
  <si>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</si>
  <si>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</si>
  <si>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</si>
  <si>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</si>
  <si>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</si>
  <si>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</si>
  <si>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</si>
  <si>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</si>
  <si>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</si>
  <si>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</si>
  <si>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</si>
  <si>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</si>
  <si>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</si>
  <si>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</si>
  <si>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</si>
  <si>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</si>
  <si>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</si>
  <si>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</si>
  <si>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</si>
  <si>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</si>
  <si>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</si>
  <si>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</si>
  <si>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</si>
  <si>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</si>
  <si>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</si>
  <si>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</si>
  <si>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</si>
  <si>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</si>
  <si>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</si>
  <si>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</si>
  <si>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</si>
  <si>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</si>
  <si>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</si>
  <si>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</si>
  <si>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</si>
  <si>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</si>
  <si>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</si>
  <si>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</si>
  <si>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</si>
  <si>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</si>
  <si>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</si>
  <si>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</si>
  <si>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</si>
  <si>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</si>
  <si>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</si>
  <si>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</si>
  <si>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</si>
  <si>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</si>
  <si>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</si>
  <si>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</si>
  <si>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</si>
  <si>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</si>
  <si>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</si>
  <si>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</si>
  <si>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</si>
  <si>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</si>
  <si>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</si>
  <si>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</si>
  <si>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</si>
  <si>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</si>
  <si>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</si>
  <si>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</si>
  <si>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</si>
  <si>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</si>
  <si>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</si>
  <si>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</si>
  <si>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</si>
  <si>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</si>
  <si>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</si>
  <si>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</si>
  <si>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</si>
  <si>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</si>
  <si>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</si>
  <si>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</si>
  <si>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</si>
  <si>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</si>
  <si>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</si>
  <si>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</si>
  <si>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</si>
  <si>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</si>
  <si>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</si>
  <si>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</si>
  <si>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</si>
  <si>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</si>
  <si>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</si>
  <si>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</si>
  <si>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</si>
  <si>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</si>
  <si>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</si>
  <si>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</si>
  <si>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</si>
  <si>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</si>
  <si>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</si>
  <si>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</si>
  <si>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</si>
  <si>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</si>
  <si>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</si>
  <si>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</si>
  <si>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</si>
  <si>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</si>
  <si>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</si>
  <si>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</si>
  <si>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</si>
  <si>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</si>
  <si>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</si>
  <si>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</si>
  <si>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</si>
  <si>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</si>
  <si>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</si>
  <si>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</si>
  <si>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</si>
  <si>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</si>
  <si>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</si>
  <si>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</si>
  <si>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</si>
  <si>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</si>
  <si>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</si>
  <si>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</si>
  <si>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</si>
  <si>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</si>
  <si>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</si>
  <si>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</si>
  <si>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</si>
  <si>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</si>
  <si>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</si>
  <si>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</si>
  <si>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</si>
  <si>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</si>
  <si>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</si>
  <si>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</si>
  <si>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</si>
  <si>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</si>
  <si>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</si>
  <si>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</si>
  <si>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</si>
  <si>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</si>
  <si>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</si>
  <si>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</si>
  <si>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</si>
  <si>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</si>
  <si>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</si>
  <si>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</si>
  <si>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</si>
  <si>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</si>
  <si>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</si>
  <si>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</si>
  <si>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</si>
  <si>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</si>
  <si>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</si>
  <si>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</si>
  <si>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</si>
  <si>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</si>
  <si>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</si>
  <si>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</si>
  <si>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</si>
  <si>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</si>
  <si>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</si>
  <si>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</si>
  <si>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</si>
  <si>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</si>
  <si>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</si>
  <si>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</si>
  <si>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</si>
  <si>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</si>
  <si>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</si>
  <si>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</si>
  <si>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</si>
  <si>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</si>
  <si>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</si>
  <si>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</si>
  <si>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</si>
  <si>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</si>
  <si>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</si>
  <si>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</si>
  <si>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</si>
  <si>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</si>
  <si>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</si>
  <si>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</si>
  <si>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</si>
  <si>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</si>
  <si>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</si>
  <si>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</si>
  <si>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</si>
  <si>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</si>
  <si>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</si>
  <si>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</si>
  <si>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</si>
  <si>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</si>
  <si>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</si>
  <si>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</si>
  <si>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</si>
  <si>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</si>
  <si>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</si>
  <si>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</si>
  <si>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</si>
  <si>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</si>
  <si>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</si>
  <si>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</si>
  <si>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</si>
  <si>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</si>
  <si>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</si>
  <si>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</si>
  <si>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</si>
  <si>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</si>
  <si>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</si>
  <si>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</si>
  <si>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</si>
  <si>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</si>
  <si>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</si>
  <si>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</si>
  <si>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</si>
  <si>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</si>
  <si>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</si>
  <si>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</si>
  <si>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</si>
  <si>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</si>
  <si>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</si>
  <si>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</si>
  <si>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</si>
  <si>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</si>
  <si>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</si>
  <si>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</si>
  <si>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</si>
  <si>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</si>
  <si>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</si>
  <si>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</si>
  <si>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</si>
  <si>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</si>
  <si>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</si>
  <si>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</si>
  <si>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</si>
  <si>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</si>
  <si>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</si>
  <si>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</si>
  <si>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</si>
  <si>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</si>
  <si>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</si>
  <si>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</si>
  <si>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</si>
  <si>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</si>
  <si>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</si>
  <si>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</si>
  <si>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</si>
  <si>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</si>
  <si>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</si>
  <si>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</si>
  <si>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</si>
  <si>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</si>
  <si>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</si>
  <si>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</si>
  <si>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</si>
  <si>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</si>
  <si>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</si>
  <si>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</si>
  <si>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</si>
  <si>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</si>
  <si>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</si>
  <si>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</si>
  <si>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</si>
  <si>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</si>
  <si>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</si>
  <si>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</si>
  <si>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</si>
  <si>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</si>
  <si>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</si>
  <si>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</si>
  <si>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</si>
  <si>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</si>
  <si>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</si>
  <si>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</si>
  <si>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</si>
  <si>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</si>
  <si>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</si>
  <si>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</si>
  <si>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</si>
  <si>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</si>
  <si>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</si>
  <si>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</si>
  <si>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</si>
  <si>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</si>
  <si>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</si>
  <si>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</si>
  <si>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</si>
  <si>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</si>
  <si>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</si>
  <si>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</si>
  <si>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</si>
  <si>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</si>
  <si>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</si>
  <si>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</si>
  <si>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</si>
  <si>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</si>
  <si>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</si>
  <si>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</si>
  <si>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</si>
  <si>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</si>
  <si>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</si>
  <si>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</si>
  <si>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</si>
  <si>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</si>
  <si>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</si>
  <si>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</si>
  <si>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</si>
  <si>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</si>
  <si>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</si>
  <si>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</si>
  <si>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</si>
  <si>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</si>
  <si>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</si>
  <si>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</si>
  <si>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</si>
  <si>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</si>
  <si>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</si>
  <si>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</si>
  <si>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</si>
  <si>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</si>
  <si>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</si>
  <si>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</si>
  <si>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</si>
  <si>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</si>
  <si>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</si>
  <si>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</si>
  <si>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</si>
  <si>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</si>
  <si>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</si>
  <si>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</si>
  <si>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</si>
  <si>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</si>
  <si>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</si>
  <si>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</si>
  <si>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</si>
  <si>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</si>
  <si>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</si>
  <si>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</si>
  <si>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</si>
  <si>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</si>
  <si>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</si>
  <si>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</si>
  <si>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</si>
  <si>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</si>
  <si>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</si>
  <si>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</si>
  <si>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</si>
  <si>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</si>
  <si>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</si>
  <si>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</si>
  <si>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</si>
  <si>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</si>
  <si>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</si>
  <si>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</si>
  <si>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</si>
  <si>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</si>
  <si>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</si>
  <si>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</si>
  <si>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</si>
  <si>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</si>
  <si>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</si>
  <si>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</si>
  <si>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</si>
  <si>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</si>
  <si>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</si>
  <si>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</si>
  <si>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</si>
  <si>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</si>
  <si>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</si>
  <si>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</si>
  <si>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</si>
  <si>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</si>
  <si>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</si>
  <si>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</si>
  <si>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</si>
  <si>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</si>
  <si>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</si>
  <si>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</si>
  <si>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</si>
  <si>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</si>
  <si>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</si>
  <si>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</si>
  <si>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</si>
  <si>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</si>
  <si>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</si>
  <si>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</si>
  <si>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</si>
  <si>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</si>
  <si>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</si>
  <si>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</si>
  <si>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</si>
  <si>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</si>
  <si>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</si>
  <si>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</si>
  <si>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</si>
  <si>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</si>
  <si>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</si>
  <si>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</si>
  <si>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</si>
  <si>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</si>
  <si>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</si>
  <si>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</si>
  <si>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</si>
  <si>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</si>
  <si>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</si>
  <si>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</si>
  <si>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</si>
  <si>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</si>
  <si>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</si>
  <si>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</si>
  <si>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</si>
  <si>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</si>
  <si>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</si>
  <si>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</si>
  <si>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</si>
  <si>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</si>
  <si>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</si>
  <si>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</si>
  <si>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</si>
  <si>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</si>
  <si>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</si>
  <si>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</si>
  <si>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</si>
  <si>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</si>
  <si>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</si>
  <si>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</si>
  <si>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</si>
  <si>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</si>
  <si>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</si>
  <si>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</si>
  <si>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</si>
  <si>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</si>
  <si>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</si>
  <si>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</si>
  <si>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</si>
  <si>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</si>
  <si>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</si>
  <si>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</si>
  <si>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</si>
  <si>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</si>
  <si>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</si>
  <si>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</si>
  <si>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</si>
  <si>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</si>
  <si>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</si>
  <si>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</si>
  <si>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</si>
  <si>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</si>
  <si>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</si>
  <si>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</si>
  <si>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</si>
  <si>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</si>
  <si>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</si>
  <si>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</si>
  <si>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</si>
  <si>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</si>
  <si>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</si>
  <si>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</si>
  <si>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</si>
  <si>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</si>
  <si>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</si>
  <si>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</si>
  <si>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</si>
  <si>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</si>
  <si>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</si>
  <si>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</si>
  <si>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</si>
  <si>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</si>
  <si>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</si>
  <si>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</si>
  <si>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</si>
  <si>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</si>
  <si>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</si>
  <si>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</si>
  <si>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</si>
  <si>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</si>
  <si>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</si>
  <si>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</si>
  <si>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</si>
  <si>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</si>
  <si>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</si>
  <si>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</si>
  <si>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</si>
  <si>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</si>
  <si>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</si>
  <si>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</si>
  <si>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</si>
  <si>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</si>
  <si>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</si>
  <si>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</si>
  <si>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</si>
  <si>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</si>
  <si>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</si>
  <si>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</si>
  <si>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</si>
  <si>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</si>
  <si>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</si>
  <si>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</si>
  <si>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</si>
  <si>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</si>
  <si>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</si>
  <si>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</si>
  <si>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</si>
  <si>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</si>
  <si>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</si>
  <si>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</si>
  <si>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</si>
  <si>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</si>
  <si>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</si>
  <si>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</si>
  <si>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</si>
  <si>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</si>
  <si>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</si>
  <si>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</si>
  <si>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</si>
  <si>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</si>
  <si>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</si>
  <si>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</si>
  <si>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</si>
  <si>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</si>
  <si>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</si>
  <si>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</si>
  <si>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</si>
  <si>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</si>
  <si>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</si>
  <si>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</si>
  <si>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</si>
  <si>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</si>
  <si>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</si>
  <si>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</si>
  <si>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</si>
  <si>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</si>
  <si>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</si>
  <si>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</si>
  <si>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</si>
  <si>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</si>
  <si>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</si>
  <si>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</si>
  <si>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</si>
  <si>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</si>
  <si>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</si>
  <si>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</si>
  <si>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</si>
  <si>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</si>
  <si>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</si>
  <si>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</si>
  <si>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</si>
  <si>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</si>
  <si>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</si>
  <si>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</si>
  <si>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</si>
  <si>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</si>
  <si>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</si>
  <si>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</si>
  <si>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</si>
  <si>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</si>
  <si>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</si>
  <si>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</si>
  <si>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</si>
  <si>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</si>
  <si>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</si>
  <si>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</si>
  <si>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</si>
  <si>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</si>
  <si>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</si>
  <si>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</si>
  <si>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</si>
  <si>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</si>
  <si>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</si>
  <si>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</si>
  <si>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</si>
  <si>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</si>
  <si>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</si>
  <si>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</si>
  <si>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</si>
  <si>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</si>
  <si>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</si>
  <si>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</si>
  <si>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</si>
  <si>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</si>
  <si>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</si>
  <si>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</si>
  <si>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</si>
  <si>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</si>
  <si>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</si>
  <si>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</si>
  <si>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</si>
  <si>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</si>
  <si>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</si>
  <si>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</si>
  <si>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</si>
  <si>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</si>
  <si>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</si>
  <si>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</si>
  <si>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</si>
  <si>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</si>
  <si>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</si>
  <si>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</si>
  <si>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</si>
  <si>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</si>
  <si>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</si>
  <si>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</si>
  <si>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</si>
  <si>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</si>
  <si>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</si>
  <si>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</si>
  <si>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</si>
  <si>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</si>
  <si>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</si>
  <si>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</si>
  <si>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</si>
  <si>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</si>
  <si>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</si>
  <si>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</si>
  <si>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</si>
  <si>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</si>
  <si>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</si>
  <si>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</si>
  <si>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</si>
  <si>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</si>
  <si>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</si>
  <si>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</si>
  <si>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</si>
  <si>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</si>
  <si>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</si>
  <si>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</si>
  <si>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</si>
  <si>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</si>
  <si>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</si>
  <si>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</si>
  <si>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</si>
  <si>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</si>
  <si>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</si>
  <si>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</si>
  <si>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</si>
  <si>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</si>
  <si>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</si>
  <si>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</si>
  <si>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</si>
  <si>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</si>
  <si>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</si>
  <si>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</si>
  <si>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</si>
  <si>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</si>
  <si>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</si>
  <si>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</si>
  <si>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</si>
  <si>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</si>
  <si>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</si>
  <si>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</si>
  <si>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</si>
  <si>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</si>
  <si>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</si>
  <si>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</si>
  <si>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</si>
  <si>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</si>
  <si>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</si>
  <si>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</si>
  <si>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</si>
  <si>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</si>
  <si>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</si>
  <si>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</si>
  <si>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</si>
  <si>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</si>
  <si>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</si>
  <si>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</si>
  <si>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</si>
  <si>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</si>
  <si>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</si>
  <si>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</si>
  <si>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</si>
  <si>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</si>
  <si>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</si>
  <si>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</si>
  <si>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</si>
  <si>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</si>
  <si>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</si>
  <si>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</si>
  <si>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</si>
  <si>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</si>
  <si>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</si>
  <si>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</si>
  <si>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</si>
  <si>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</si>
  <si>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</si>
  <si>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</si>
  <si>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</si>
  <si>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</si>
  <si>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</si>
  <si>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</si>
  <si>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</si>
  <si>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</si>
  <si>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</si>
  <si>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</si>
  <si>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</si>
  <si>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</si>
  <si>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</si>
  <si>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</si>
  <si>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</si>
  <si>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</si>
  <si>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</si>
  <si>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</si>
  <si>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</si>
  <si>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</si>
  <si>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</si>
  <si>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</si>
  <si>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</si>
  <si>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</si>
  <si>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</si>
  <si>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</si>
  <si>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</si>
  <si>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</si>
  <si>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</si>
  <si>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</si>
  <si>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</si>
  <si>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</si>
  <si>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</si>
  <si>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</si>
  <si>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</si>
  <si>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</si>
  <si>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</si>
  <si>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</si>
  <si>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</si>
  <si>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</si>
  <si>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</si>
  <si>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</si>
  <si>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</si>
  <si>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</si>
  <si>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</si>
  <si>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</si>
  <si>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</si>
  <si>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</si>
  <si>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</si>
  <si>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</si>
  <si>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</si>
  <si>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</si>
  <si>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</si>
  <si>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</si>
  <si>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</si>
  <si>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</si>
  <si>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</si>
  <si>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</si>
  <si>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</si>
  <si>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</si>
  <si>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</si>
  <si>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</si>
  <si>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</si>
  <si>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</si>
  <si>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</si>
  <si>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</si>
  <si>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</si>
  <si>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</si>
  <si>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</si>
  <si>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</si>
  <si>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</si>
  <si>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</si>
  <si>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</si>
  <si>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</si>
  <si>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</si>
  <si>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</si>
  <si>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</si>
  <si>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</si>
  <si>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</si>
  <si>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</si>
  <si>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</si>
  <si>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</si>
  <si>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</si>
  <si>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</si>
  <si>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</si>
  <si>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</si>
  <si>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</si>
  <si>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</si>
  <si>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</si>
  <si>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</si>
  <si>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</si>
  <si>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</si>
  <si>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</si>
  <si>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</si>
  <si>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</si>
  <si>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</si>
  <si>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</si>
  <si>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</si>
  <si>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</si>
  <si>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</si>
  <si>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</si>
  <si>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</si>
  <si>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</si>
  <si>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</si>
  <si>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</si>
  <si>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</si>
  <si>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</si>
  <si>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</si>
  <si>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</si>
  <si>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</si>
  <si>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</si>
  <si>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</si>
  <si>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</si>
  <si>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</si>
  <si>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</si>
  <si>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</si>
  <si>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</si>
  <si>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</si>
  <si>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</si>
  <si>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</si>
  <si>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</si>
  <si>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</si>
  <si>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</si>
  <si>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</si>
  <si>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</si>
  <si>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</si>
  <si>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</si>
  <si>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</si>
  <si>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</si>
  <si>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</si>
  <si>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</si>
  <si>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</si>
  <si>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</si>
  <si>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</si>
  <si>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</si>
  <si>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</si>
  <si>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</si>
  <si>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</si>
  <si>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</si>
  <si>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</si>
  <si>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</si>
  <si>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</si>
  <si>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</si>
  <si>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</si>
  <si>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</si>
  <si>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</si>
  <si>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</si>
  <si>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</si>
  <si>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</si>
  <si>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</si>
  <si>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</si>
  <si>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</si>
  <si>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</si>
  <si>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</si>
  <si>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</si>
  <si>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</si>
  <si>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</si>
  <si>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</si>
  <si>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</si>
  <si>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</si>
  <si>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</si>
  <si>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</si>
  <si>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</si>
  <si>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</si>
  <si>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</si>
  <si>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</si>
  <si>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</si>
  <si>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</si>
  <si>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</si>
  <si>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</si>
  <si>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</si>
  <si>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</si>
  <si>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</si>
  <si>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</si>
  <si>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</si>
  <si>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</si>
  <si>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</si>
  <si>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</si>
  <si>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</si>
  <si>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</si>
  <si>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</si>
  <si>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</si>
  <si>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</si>
  <si>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</si>
  <si>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</si>
  <si>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</si>
  <si>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</si>
  <si>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</si>
  <si>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</si>
  <si>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</si>
  <si>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</si>
  <si>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</si>
  <si>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</si>
  <si>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</si>
  <si>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</si>
  <si>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</si>
  <si>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</si>
  <si>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</si>
  <si>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</si>
  <si>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</si>
  <si>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</si>
  <si>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</si>
  <si>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</si>
  <si>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</si>
  <si>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</si>
  <si>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</si>
  <si>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</si>
  <si>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</si>
  <si>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</si>
  <si>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</si>
  <si>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</si>
  <si>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</si>
  <si>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</si>
  <si>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</si>
  <si>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</si>
  <si>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</si>
  <si>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</si>
  <si>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</si>
  <si>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</si>
  <si>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</si>
  <si>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</si>
  <si>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</si>
  <si>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</si>
  <si>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</si>
  <si>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</si>
  <si>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</si>
  <si>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</si>
  <si>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</si>
  <si>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</si>
  <si>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</si>
  <si>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</si>
  <si>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</si>
  <si>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</si>
  <si>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</si>
  <si>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</si>
  <si>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</si>
  <si>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</si>
  <si>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</si>
  <si>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</si>
  <si>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</si>
  <si>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</si>
  <si>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</si>
  <si>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</si>
  <si>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</si>
  <si>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</si>
  <si>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</si>
  <si>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</si>
  <si>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</si>
  <si>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</si>
  <si>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</si>
  <si>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</si>
  <si>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</si>
  <si>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</si>
  <si>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</si>
  <si>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</si>
  <si>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</si>
  <si>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</si>
  <si>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</si>
  <si>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</si>
  <si>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</si>
  <si>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</si>
  <si>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</si>
  <si>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</si>
  <si>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</si>
  <si>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</si>
  <si>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</si>
  <si>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</si>
  <si>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</si>
  <si>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</si>
  <si>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</si>
  <si>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</si>
  <si>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</si>
  <si>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</si>
  <si>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</si>
  <si>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</si>
  <si>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</si>
  <si>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</si>
  <si>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</si>
  <si>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</si>
  <si>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</si>
  <si>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</si>
  <si>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</si>
  <si>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</si>
  <si>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</si>
  <si>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</si>
  <si>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</si>
  <si>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</si>
  <si>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</si>
  <si>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</si>
  <si>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</si>
  <si>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</si>
  <si>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</si>
  <si>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</si>
  <si>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</si>
  <si>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</si>
  <si>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</si>
  <si>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</si>
  <si>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</si>
  <si>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</si>
  <si>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</si>
  <si>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</si>
  <si>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</si>
  <si>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</si>
  <si>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</si>
  <si>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</si>
  <si>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</si>
  <si>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</si>
  <si>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</si>
  <si>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</si>
  <si>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</si>
  <si>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</si>
  <si>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</si>
  <si>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</si>
  <si>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</si>
  <si>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</si>
  <si>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</si>
  <si>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</si>
  <si>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</si>
  <si>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</si>
  <si>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</si>
  <si>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</si>
  <si>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</si>
  <si>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</si>
  <si>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</si>
  <si>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</si>
  <si>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</si>
  <si>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</si>
  <si>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</si>
  <si>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</si>
  <si>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</si>
  <si>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</si>
  <si>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</si>
  <si>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</si>
  <si>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</si>
  <si>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</si>
  <si>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</si>
  <si>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</si>
  <si>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</si>
  <si>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</si>
  <si>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</si>
  <si>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</si>
  <si>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</si>
  <si>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</si>
  <si>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</si>
  <si>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</si>
  <si>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</si>
  <si>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</si>
  <si>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</si>
  <si>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</si>
  <si>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</si>
  <si>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</si>
  <si>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</si>
  <si>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</si>
  <si>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</si>
  <si>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</si>
  <si>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</si>
  <si>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</si>
  <si>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</si>
  <si>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</si>
  <si>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</si>
  <si>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</si>
  <si>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</si>
  <si>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</si>
  <si>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</si>
  <si>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</si>
  <si>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</si>
  <si>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</si>
  <si>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</si>
  <si>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</si>
  <si>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</si>
  <si>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</si>
  <si>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</si>
  <si>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</si>
  <si>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</si>
  <si>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</si>
  <si>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</si>
  <si>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</si>
  <si>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</si>
  <si>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</si>
  <si>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</si>
  <si>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</si>
  <si>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</si>
  <si>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</si>
  <si>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</si>
  <si>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</si>
  <si>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</si>
  <si>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</si>
  <si>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</si>
  <si>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</si>
  <si>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</si>
  <si>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</si>
  <si>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</si>
  <si>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</si>
  <si>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</si>
  <si>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</si>
  <si>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</si>
  <si>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</si>
  <si>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</si>
  <si>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</si>
  <si>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</si>
  <si>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</si>
  <si>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</si>
  <si>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</si>
  <si>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</si>
  <si>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</si>
  <si>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</si>
  <si>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</si>
  <si>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</si>
  <si>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</si>
  <si>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</si>
  <si>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</si>
  <si>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</si>
  <si>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</si>
  <si>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</si>
  <si>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</si>
  <si>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</si>
  <si>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</si>
  <si>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</si>
  <si>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</si>
  <si>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</si>
  <si>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</si>
  <si>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</si>
  <si>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</si>
  <si>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</si>
  <si>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</si>
  <si>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</si>
  <si>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</si>
  <si>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</si>
  <si>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</si>
  <si>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</si>
  <si>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</si>
  <si>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</si>
  <si>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</si>
  <si>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</si>
  <si>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</si>
  <si>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</si>
  <si>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</si>
  <si>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</si>
  <si>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</si>
  <si>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</si>
  <si>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</si>
  <si>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</si>
  <si>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</si>
  <si>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</si>
  <si>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</si>
  <si>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</si>
  <si>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</si>
  <si>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</si>
  <si>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</si>
  <si>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</si>
  <si>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</si>
  <si>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</si>
  <si>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</si>
  <si>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</si>
  <si>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</si>
  <si>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</si>
  <si>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</si>
  <si>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</si>
  <si>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</si>
  <si>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</si>
  <si>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</si>
  <si>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</si>
  <si>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</si>
  <si>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</si>
  <si>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</si>
  <si>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</si>
  <si>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</si>
  <si>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</si>
  <si>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</si>
  <si>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</si>
  <si>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</si>
  <si>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</si>
  <si>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</si>
  <si>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</si>
  <si>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</si>
  <si>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</si>
  <si>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</si>
  <si>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</si>
  <si>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</si>
  <si>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</si>
  <si>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</si>
  <si>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</si>
  <si>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</si>
  <si>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</si>
  <si>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</si>
  <si>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</si>
  <si>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</si>
  <si>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</si>
  <si>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</si>
  <si>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</si>
  <si>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</si>
  <si>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</si>
  <si>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</si>
  <si>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</si>
  <si>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</si>
  <si>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</si>
  <si>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</si>
  <si>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</si>
  <si>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</si>
  <si>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</si>
  <si>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</si>
  <si>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</si>
  <si>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</si>
  <si>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</si>
  <si>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</si>
  <si>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</si>
  <si>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</si>
  <si>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</si>
  <si>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</si>
  <si>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</si>
  <si>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</si>
  <si>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</si>
  <si>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</si>
  <si>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</si>
  <si>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</si>
  <si>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</si>
  <si>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</si>
  <si>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</si>
  <si>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</si>
  <si>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</si>
  <si>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</si>
  <si>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</si>
  <si>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</si>
  <si>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</si>
  <si>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</si>
  <si>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</si>
  <si>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</si>
  <si>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</si>
  <si>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</si>
  <si>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</si>
  <si>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</si>
  <si>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</si>
  <si>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</si>
  <si>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</si>
  <si>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</si>
  <si>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</si>
  <si>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</si>
  <si>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</si>
  <si>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</si>
  <si>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</si>
  <si>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</si>
  <si>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</si>
  <si>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</si>
  <si>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</si>
  <si>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</si>
  <si>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</si>
  <si>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</si>
  <si>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</si>
  <si>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</si>
  <si>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</si>
  <si>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</si>
  <si>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</si>
  <si>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</si>
  <si>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</si>
  <si>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</si>
  <si>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</si>
  <si>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</si>
  <si>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</si>
  <si>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</si>
  <si>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</si>
  <si>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</si>
  <si>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</si>
  <si>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</si>
  <si>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</si>
  <si>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</si>
  <si>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</si>
  <si>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</si>
  <si>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</si>
  <si>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</si>
  <si>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</si>
  <si>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</si>
  <si>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</si>
  <si>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</si>
  <si>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</si>
  <si>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</si>
  <si>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</si>
  <si>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</si>
  <si>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</si>
  <si>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</si>
  <si>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</si>
  <si>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</si>
  <si>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</si>
  <si>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</si>
  <si>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</si>
  <si>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</si>
  <si>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</si>
  <si>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</si>
  <si>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</si>
  <si>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</si>
  <si>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</si>
  <si>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</si>
  <si>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</si>
  <si>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</si>
  <si>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</si>
  <si>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</si>
  <si>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</si>
  <si>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</si>
  <si>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</si>
  <si>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</si>
  <si>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</si>
  <si>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</si>
  <si>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</si>
  <si>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</si>
  <si>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</si>
  <si>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</si>
  <si>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</si>
  <si>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</si>
  <si>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</si>
  <si>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</si>
  <si>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</si>
  <si>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</si>
  <si>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</si>
  <si>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</si>
  <si>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</si>
  <si>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</si>
  <si>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</si>
  <si>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</si>
  <si>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</si>
  <si>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</si>
  <si>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</si>
  <si>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</si>
  <si>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</si>
  <si>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</si>
  <si>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</si>
  <si>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</si>
  <si>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</si>
  <si>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</si>
  <si>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</si>
  <si>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</si>
  <si>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</si>
  <si>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</si>
  <si>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</si>
  <si>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</si>
  <si>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</si>
  <si>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</si>
  <si>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</si>
  <si>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</si>
  <si>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</si>
  <si>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</si>
  <si>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</si>
  <si>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</si>
  <si>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</si>
  <si>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</si>
  <si>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</si>
  <si>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</si>
  <si>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</si>
  <si>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</si>
  <si>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</si>
  <si>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</si>
  <si>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</si>
  <si>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</si>
  <si>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</si>
  <si>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</si>
  <si>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</si>
  <si>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</si>
  <si>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</si>
  <si>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</si>
  <si>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</si>
  <si>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</si>
  <si>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</si>
  <si>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</si>
  <si>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</si>
  <si>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</si>
  <si>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</si>
  <si>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</si>
  <si>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</si>
  <si>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</si>
  <si>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</si>
  <si>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</si>
  <si>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</si>
  <si>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</si>
  <si>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</si>
  <si>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</si>
  <si>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</si>
  <si>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</si>
  <si>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</si>
  <si>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</si>
  <si>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</si>
  <si>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</si>
  <si>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</si>
  <si>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</si>
  <si>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</si>
  <si>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</si>
  <si>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</si>
  <si>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</si>
  <si>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</si>
  <si>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</si>
  <si>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</si>
  <si>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</si>
  <si>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</si>
  <si>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</si>
  <si>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</si>
  <si>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</si>
  <si>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</si>
  <si>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</si>
  <si>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</si>
  <si>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</si>
  <si>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</si>
  <si>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</si>
  <si>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</si>
  <si>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</si>
  <si>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</si>
  <si>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</si>
  <si>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</si>
  <si>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</si>
  <si>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</si>
  <si>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</si>
  <si>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</si>
  <si>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</si>
  <si>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</si>
  <si>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</si>
  <si>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</si>
  <si>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</si>
  <si>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</si>
  <si>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</si>
  <si>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</si>
  <si>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</si>
  <si>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</si>
  <si>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</si>
  <si>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</si>
  <si>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</si>
  <si>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</si>
  <si>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</si>
  <si>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</si>
  <si>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</si>
  <si>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</si>
  <si>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</si>
  <si>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</si>
  <si>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</si>
  <si>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</si>
  <si>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</si>
  <si>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</si>
  <si>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</si>
  <si>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</si>
  <si>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</si>
  <si>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</si>
  <si>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</si>
  <si>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</si>
  <si>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</si>
  <si>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</si>
  <si>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</si>
  <si>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</si>
  <si>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</si>
  <si>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</si>
  <si>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</si>
  <si>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</si>
  <si>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</si>
  <si>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</si>
  <si>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</si>
  <si>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</si>
  <si>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</si>
  <si>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</si>
  <si>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</si>
  <si>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</si>
  <si>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</si>
  <si>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</si>
  <si>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</si>
  <si>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</si>
  <si>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</si>
  <si>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</si>
  <si>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</si>
  <si>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</si>
  <si>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</si>
  <si>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</si>
  <si>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</si>
  <si>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</si>
  <si>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</si>
  <si>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</si>
  <si>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</si>
  <si>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</si>
  <si>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</si>
  <si>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</si>
  <si>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</si>
  <si>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</si>
  <si>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</si>
  <si>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</si>
  <si>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</si>
  <si>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</si>
  <si>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</si>
  <si>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</si>
  <si>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</si>
  <si>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</si>
  <si>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</si>
  <si>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</si>
  <si>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</si>
  <si>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</si>
  <si>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</si>
  <si>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</si>
  <si>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</si>
  <si>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</si>
  <si>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</si>
  <si>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</si>
  <si>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</si>
  <si>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</si>
  <si>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</si>
  <si>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</si>
  <si>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</si>
  <si>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</si>
  <si>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</si>
  <si>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</si>
  <si>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</si>
  <si>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</si>
  <si>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</si>
  <si>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</si>
  <si>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</si>
  <si>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</si>
  <si>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</si>
  <si>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</si>
  <si>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</si>
  <si>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</si>
  <si>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</si>
  <si>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</si>
  <si>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</si>
  <si>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</si>
  <si>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</si>
  <si>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</si>
  <si>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</si>
  <si>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</si>
  <si>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</si>
  <si>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</si>
  <si>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</si>
  <si>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</si>
  <si>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</si>
  <si>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</si>
  <si>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</si>
  <si>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</si>
  <si>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</si>
  <si>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</si>
  <si>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</si>
  <si>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</si>
  <si>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</si>
  <si>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</si>
  <si>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</si>
  <si>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</si>
  <si>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</si>
  <si>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</si>
  <si>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</si>
  <si>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</si>
  <si>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</si>
  <si>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</si>
  <si>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</si>
  <si>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</si>
  <si>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</si>
  <si>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</si>
  <si>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</si>
  <si>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</si>
  <si>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</si>
  <si>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</si>
  <si>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</si>
  <si>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</si>
  <si>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</si>
  <si>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</si>
  <si>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</si>
  <si>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</si>
  <si>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</si>
  <si>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</si>
  <si>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</si>
  <si>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</si>
  <si>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</si>
  <si>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</si>
  <si>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</si>
  <si>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</si>
  <si>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</si>
  <si>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</si>
  <si>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</si>
  <si>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</si>
  <si>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</si>
  <si>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</si>
  <si>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</si>
  <si>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</si>
  <si>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</si>
  <si>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</si>
  <si>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</si>
  <si>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</si>
  <si>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</si>
  <si>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</si>
  <si>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</si>
  <si>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</si>
  <si>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</si>
  <si>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</si>
  <si>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</si>
  <si>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</si>
  <si>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</si>
  <si>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</si>
  <si>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</si>
  <si>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</si>
  <si>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</si>
  <si>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</si>
  <si>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</si>
  <si>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</si>
  <si>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</si>
  <si>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</si>
  <si>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</si>
  <si>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</si>
  <si>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</si>
  <si>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</si>
  <si>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</si>
  <si>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</si>
  <si>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</si>
  <si>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</si>
  <si>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</si>
  <si>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</si>
  <si>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</si>
  <si>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</si>
  <si>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</si>
  <si>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</si>
  <si>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</si>
  <si>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</si>
  <si>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</si>
  <si>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</si>
  <si>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</si>
  <si>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</si>
  <si>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</si>
  <si>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</si>
  <si>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</si>
  <si>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</si>
  <si>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</si>
  <si>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</si>
  <si>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</si>
  <si>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</si>
  <si>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</si>
  <si>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</si>
  <si>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</si>
  <si>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</si>
  <si>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</si>
  <si>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</si>
  <si>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</si>
  <si>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</si>
  <si>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</si>
  <si>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</si>
  <si>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</si>
  <si>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</si>
  <si>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</si>
  <si>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</si>
  <si>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</si>
  <si>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</si>
  <si>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</si>
  <si>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</si>
  <si>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</si>
  <si>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</si>
  <si>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</si>
  <si>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</si>
  <si>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</si>
  <si>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</si>
  <si>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</si>
  <si>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</si>
  <si>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</si>
  <si>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</si>
  <si>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</si>
  <si>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</si>
  <si>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</si>
  <si>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</si>
  <si>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</si>
  <si>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</si>
  <si>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</si>
  <si>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</si>
  <si>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</si>
  <si>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</si>
  <si>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</si>
  <si>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</si>
  <si>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</si>
  <si>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</si>
  <si>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</si>
  <si>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</si>
  <si>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</si>
  <si>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</si>
  <si>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</si>
  <si>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</si>
  <si>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</si>
  <si>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</si>
  <si>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</si>
  <si>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</si>
  <si>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</si>
  <si>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</si>
  <si>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</si>
  <si>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</si>
  <si>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</si>
  <si>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</si>
  <si>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</si>
  <si>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</si>
  <si>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</si>
  <si>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</si>
  <si>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</si>
  <si>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</si>
  <si>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</si>
  <si>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</si>
  <si>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</si>
  <si>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</si>
  <si>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</si>
  <si>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</si>
  <si>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</si>
  <si>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</si>
  <si>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</si>
  <si>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</si>
  <si>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</si>
  <si>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</si>
  <si>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</si>
  <si>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</si>
  <si>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</si>
  <si>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</si>
  <si>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</si>
  <si>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</si>
  <si>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</si>
  <si>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</si>
  <si>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</si>
  <si>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</si>
  <si>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</si>
  <si>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</si>
  <si>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</si>
  <si>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</si>
  <si>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</si>
  <si>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</si>
  <si>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</si>
  <si>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</si>
  <si>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</si>
  <si>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</si>
  <si>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</si>
  <si>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</si>
  <si>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</si>
  <si>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</si>
  <si>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</si>
  <si>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</si>
  <si>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</si>
  <si>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</si>
  <si>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</si>
  <si>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</si>
  <si>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</si>
  <si>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</si>
  <si>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</si>
  <si>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</si>
  <si>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</si>
  <si>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</si>
  <si>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</si>
  <si>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</si>
  <si>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</si>
  <si>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</si>
  <si>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</si>
  <si>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</si>
  <si>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</si>
  <si>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</si>
  <si>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</si>
  <si>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</si>
  <si>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</si>
  <si>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</si>
  <si>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</si>
  <si>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</si>
  <si>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</si>
  <si>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</si>
  <si>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</si>
  <si>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</si>
  <si>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</si>
  <si>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</si>
  <si>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</si>
  <si>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</si>
  <si>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</si>
  <si>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</si>
  <si>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</si>
  <si>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</si>
  <si>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</si>
  <si>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</si>
  <si>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</si>
  <si>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</si>
  <si>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</si>
  <si>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</si>
  <si>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</si>
  <si>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</si>
  <si>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</si>
  <si>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</si>
  <si>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</si>
  <si>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</si>
  <si>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</si>
  <si>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</si>
  <si>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</si>
  <si>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</si>
  <si>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</si>
  <si>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</si>
  <si>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</si>
  <si>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</si>
  <si>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</si>
  <si>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</si>
  <si>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</si>
  <si>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</si>
  <si>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</si>
  <si>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</si>
  <si>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</si>
  <si>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</si>
  <si>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</si>
  <si>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</si>
  <si>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</si>
  <si>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</si>
  <si>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</si>
  <si>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</si>
  <si>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</si>
  <si>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</si>
  <si>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</si>
  <si>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</si>
  <si>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</si>
  <si>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</si>
  <si>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</si>
  <si>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</si>
  <si>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</si>
  <si>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</si>
  <si>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</si>
  <si>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</si>
  <si>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</si>
  <si>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</si>
  <si>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</si>
  <si>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</si>
  <si>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</si>
  <si>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</si>
  <si>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</si>
  <si>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</si>
  <si>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</si>
  <si>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</si>
  <si>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</si>
  <si>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</si>
  <si>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</si>
  <si>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</si>
  <si>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</si>
  <si>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</si>
  <si>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</si>
  <si>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</si>
  <si>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</si>
  <si>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</si>
  <si>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</si>
  <si>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</si>
  <si>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</si>
  <si>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</si>
  <si>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</si>
  <si>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</si>
  <si>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</si>
  <si>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</si>
  <si>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</si>
  <si>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</si>
  <si>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</si>
  <si>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</si>
  <si>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</si>
  <si>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</si>
  <si>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</si>
  <si>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</si>
  <si>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</si>
  <si>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</si>
  <si>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</si>
  <si>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</si>
  <si>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</si>
  <si>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</si>
  <si>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</si>
  <si>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</si>
  <si>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</si>
  <si>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</si>
  <si>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</si>
  <si>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</si>
  <si>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</si>
  <si>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</si>
  <si>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</si>
  <si>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</si>
  <si>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</si>
  <si>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</si>
  <si>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</si>
  <si>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</si>
  <si>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</si>
  <si>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</si>
  <si>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</si>
  <si>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</si>
  <si>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</si>
  <si>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</si>
  <si>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</si>
  <si>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</si>
  <si>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</si>
  <si>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</si>
  <si>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</si>
  <si>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</si>
  <si>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</si>
  <si>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</si>
  <si>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</si>
  <si>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</si>
  <si>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</si>
  <si>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</si>
  <si>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</si>
  <si>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</si>
  <si>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</si>
  <si>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</si>
  <si>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</si>
  <si>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</si>
  <si>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</si>
  <si>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</si>
  <si>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</si>
  <si>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</si>
  <si>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</si>
  <si>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</si>
  <si>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</si>
  <si>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</si>
  <si>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</si>
  <si>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</si>
  <si>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</si>
  <si>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</si>
  <si>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</si>
  <si>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</si>
  <si>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</si>
  <si>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</si>
  <si>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</si>
  <si>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</si>
  <si>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</si>
  <si>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</si>
  <si>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</si>
  <si>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</si>
  <si>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</si>
  <si>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</si>
  <si>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</si>
  <si>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</si>
  <si>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</si>
  <si>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</si>
  <si>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</si>
  <si>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</si>
  <si>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</si>
  <si>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</si>
  <si>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</si>
  <si>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</si>
  <si>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</si>
  <si>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</si>
  <si>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</si>
  <si>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</si>
  <si>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</si>
  <si>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</si>
  <si>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</si>
  <si>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</si>
  <si>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</si>
  <si>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</si>
  <si>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</si>
  <si>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</si>
  <si>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</si>
  <si>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</si>
  <si>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</si>
  <si>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</si>
  <si>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</si>
  <si>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</si>
  <si>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</si>
  <si>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</si>
  <si>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</si>
  <si>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</si>
  <si>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</si>
  <si>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</si>
  <si>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</si>
  <si>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</si>
  <si>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</si>
  <si>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</si>
  <si>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</si>
  <si>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</si>
  <si>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</si>
  <si>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</si>
  <si>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</si>
  <si>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</si>
  <si>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</si>
  <si>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</si>
  <si>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</si>
  <si>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</si>
  <si>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</si>
  <si>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</si>
  <si>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</si>
  <si>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</si>
  <si>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</si>
  <si>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</si>
  <si>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</si>
  <si>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</si>
  <si>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</si>
  <si>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</si>
  <si>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</si>
  <si>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</si>
  <si>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</si>
  <si>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</si>
  <si>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</si>
  <si>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</si>
  <si>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</si>
  <si>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</si>
  <si>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</si>
  <si>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</si>
  <si>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</si>
  <si>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</si>
  <si>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</si>
  <si>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</si>
  <si>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</si>
  <si>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</si>
  <si>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</si>
  <si>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</si>
  <si>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</si>
  <si>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</si>
  <si>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</si>
  <si>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</si>
  <si>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</si>
  <si>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</si>
  <si>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</si>
  <si>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</si>
  <si>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</si>
  <si>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</si>
  <si>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</si>
  <si>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</si>
  <si>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</si>
  <si>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</si>
  <si>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</si>
  <si>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</si>
  <si>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</si>
  <si>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</si>
  <si>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</si>
  <si>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</si>
  <si>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</si>
  <si>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</si>
  <si>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</si>
  <si>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</si>
  <si>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</si>
  <si>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</si>
  <si>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</si>
  <si>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</si>
  <si>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</si>
  <si>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</si>
  <si>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</si>
  <si>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</si>
  <si>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</si>
  <si>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</si>
  <si>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</si>
  <si>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</si>
  <si>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</si>
  <si>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</si>
  <si>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</si>
  <si>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</si>
  <si>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</si>
  <si>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</si>
  <si>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</si>
  <si>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</si>
  <si>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</si>
  <si>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</si>
  <si>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</si>
  <si>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</si>
  <si>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</si>
  <si>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</si>
  <si>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</si>
  <si>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</si>
  <si>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</si>
  <si>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</si>
  <si>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</si>
  <si>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</si>
  <si>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</si>
  <si>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</si>
  <si>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</si>
  <si>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</si>
  <si>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</si>
  <si>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</si>
  <si>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</si>
  <si>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</si>
  <si>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</si>
  <si>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</si>
  <si>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</si>
  <si>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</si>
  <si>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</si>
  <si>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</si>
  <si>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</si>
  <si>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</si>
  <si>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</si>
  <si>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</si>
  <si>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</si>
  <si>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</si>
  <si>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</si>
  <si>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</si>
  <si>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</si>
  <si>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</si>
  <si>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</si>
  <si>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</si>
  <si>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</si>
  <si>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</si>
  <si>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</si>
  <si>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</si>
  <si>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</si>
  <si>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</si>
  <si>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</si>
  <si>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</si>
  <si>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</si>
  <si>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</si>
  <si>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</si>
  <si>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</si>
  <si>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</si>
  <si>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</si>
  <si>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</si>
  <si>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</si>
  <si>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</si>
  <si>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</si>
  <si>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</si>
  <si>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</si>
  <si>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</si>
  <si>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</si>
  <si>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</si>
  <si>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</si>
  <si>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</si>
  <si>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</si>
  <si>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</si>
  <si>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</si>
  <si>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</si>
  <si>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</si>
  <si>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</si>
  <si>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</si>
  <si>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</si>
  <si>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</si>
  <si>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</si>
  <si>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</si>
  <si>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</si>
  <si>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</si>
  <si>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</si>
  <si>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</si>
  <si>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</si>
  <si>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</si>
  <si>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</si>
  <si>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</si>
  <si>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</si>
  <si>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</si>
  <si>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</si>
  <si>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</si>
  <si>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</si>
  <si>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</si>
  <si>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</si>
  <si>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</si>
  <si>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</si>
  <si>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</si>
  <si>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</si>
  <si>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</si>
  <si>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</si>
  <si>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</si>
  <si>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</si>
  <si>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</si>
  <si>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</si>
  <si>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</si>
  <si>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</si>
  <si>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</si>
  <si>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</si>
  <si>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</si>
  <si>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</si>
  <si>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</si>
  <si>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</si>
  <si>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</si>
  <si>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</si>
  <si>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</si>
  <si>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</si>
  <si>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</si>
  <si>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</si>
  <si>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</si>
  <si>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</si>
  <si>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</si>
  <si>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</si>
  <si>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</si>
  <si>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</si>
  <si>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</si>
  <si>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</si>
  <si>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</si>
  <si>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</si>
  <si>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</si>
  <si>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</si>
  <si>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</si>
  <si>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</si>
  <si>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</si>
  <si>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</si>
  <si>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</si>
  <si>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</si>
  <si>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</si>
  <si>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</si>
  <si>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</si>
  <si>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</si>
  <si>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</si>
  <si>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</si>
  <si>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</si>
  <si>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</si>
  <si>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</si>
  <si>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</si>
  <si>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</si>
  <si>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</si>
  <si>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</si>
  <si>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</si>
  <si>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</si>
  <si>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</si>
  <si>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</si>
  <si>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</si>
  <si>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</si>
  <si>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</si>
  <si>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</si>
  <si>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</si>
  <si>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</si>
  <si>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</si>
  <si>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</si>
  <si>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</si>
  <si>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</si>
  <si>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</si>
  <si>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</si>
  <si>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</si>
  <si>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</si>
  <si>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</si>
  <si>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</si>
  <si>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</si>
  <si>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</si>
  <si>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</si>
  <si>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</si>
  <si>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</si>
  <si>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</si>
  <si>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</si>
  <si>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</si>
  <si>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</si>
  <si>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</si>
  <si>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</si>
  <si>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</si>
  <si>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</si>
  <si>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</si>
  <si>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</si>
  <si>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</si>
  <si>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</si>
  <si>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</si>
  <si>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</si>
  <si>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</si>
  <si>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</si>
  <si>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</si>
  <si>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</si>
  <si>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</si>
  <si>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</si>
  <si>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</si>
  <si>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</si>
  <si>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</si>
  <si>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</si>
  <si>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</si>
  <si>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</si>
  <si>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</si>
  <si>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</si>
  <si>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</si>
  <si>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</si>
  <si>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</si>
  <si>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</si>
  <si>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</si>
  <si>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</si>
  <si>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</si>
  <si>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</si>
  <si>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</si>
  <si>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</si>
  <si>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</si>
  <si>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</si>
  <si>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</si>
  <si>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</si>
  <si>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</si>
  <si>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</si>
  <si>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</si>
  <si>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</si>
  <si>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</si>
  <si>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</si>
  <si>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</si>
  <si>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</si>
  <si>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</si>
  <si>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</si>
  <si>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</si>
  <si>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</si>
  <si>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</si>
  <si>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</si>
  <si>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</si>
  <si>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</si>
  <si>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</si>
  <si>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</si>
  <si>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</si>
  <si>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</si>
  <si>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</si>
  <si>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</si>
  <si>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</si>
  <si>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</si>
  <si>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</si>
  <si>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</si>
  <si>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</si>
  <si>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</si>
  <si>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</si>
  <si>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</si>
  <si>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</si>
  <si>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</si>
  <si>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</si>
  <si>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</si>
  <si>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</si>
  <si>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</si>
  <si>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</si>
  <si>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</si>
  <si>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</si>
  <si>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</si>
  <si>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</si>
  <si>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</si>
  <si>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</si>
  <si>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</si>
  <si>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</si>
  <si>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</si>
  <si>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</si>
  <si>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</si>
  <si>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</si>
  <si>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</si>
  <si>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</si>
  <si>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</si>
  <si>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</si>
  <si>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</si>
  <si>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</si>
  <si>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</si>
  <si>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</si>
  <si>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</si>
  <si>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</si>
  <si>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</si>
  <si>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</si>
  <si>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</si>
  <si>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</si>
  <si>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</si>
  <si>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</si>
  <si>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</si>
  <si>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</si>
  <si>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</si>
  <si>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</si>
  <si>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</si>
  <si>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</si>
  <si>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</si>
  <si>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</si>
  <si>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</si>
  <si>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</si>
  <si>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</si>
  <si>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</si>
  <si>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</si>
  <si>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</si>
  <si>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</si>
  <si>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</si>
  <si>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</si>
  <si>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</si>
  <si>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</si>
  <si>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</si>
  <si>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</si>
  <si>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</si>
  <si>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</si>
  <si>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</si>
  <si>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</si>
  <si>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</si>
  <si>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</si>
  <si>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</si>
  <si>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</si>
  <si>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</si>
  <si>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</si>
  <si>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</si>
  <si>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</si>
  <si>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</si>
  <si>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</si>
  <si>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</si>
  <si>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</si>
  <si>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</si>
  <si>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</si>
  <si>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</si>
  <si>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</si>
  <si>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</si>
  <si>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</si>
  <si>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</si>
  <si>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</si>
  <si>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</si>
  <si>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</si>
  <si>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</si>
  <si>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</si>
  <si>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</si>
  <si>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</si>
  <si>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</si>
  <si>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</si>
  <si>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</si>
  <si>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</si>
  <si>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</si>
  <si>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</si>
  <si>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</si>
  <si>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</si>
  <si>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</si>
  <si>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</si>
  <si>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</si>
  <si>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</si>
  <si>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</si>
  <si>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</si>
  <si>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</si>
  <si>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</si>
  <si>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</si>
  <si>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</si>
  <si>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</si>
  <si>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</si>
  <si>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</si>
  <si>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</si>
  <si>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</si>
  <si>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</si>
  <si>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</si>
  <si>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</si>
  <si>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</si>
  <si>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</si>
  <si>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</si>
  <si>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</si>
  <si>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</si>
  <si>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</si>
  <si>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</si>
  <si>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</si>
  <si>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</si>
  <si>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</si>
  <si>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</si>
  <si>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</si>
  <si>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</si>
  <si>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</si>
  <si>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</si>
  <si>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</si>
  <si>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</si>
  <si>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</si>
  <si>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</si>
  <si>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</si>
  <si>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</si>
  <si>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</si>
  <si>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</si>
  <si>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</si>
  <si>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</si>
  <si>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</si>
  <si>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</si>
  <si>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</si>
  <si>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</si>
  <si>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</si>
  <si>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</si>
  <si>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</si>
  <si>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</si>
  <si>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</si>
  <si>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</si>
  <si>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</si>
  <si>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</si>
  <si>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</si>
  <si>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</si>
  <si>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</si>
  <si>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</si>
  <si>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</si>
  <si>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</si>
  <si>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</si>
  <si>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</si>
  <si>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</si>
  <si>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</si>
  <si>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</si>
  <si>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</si>
  <si>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</si>
  <si>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</si>
  <si>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</si>
  <si>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</si>
  <si>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</si>
  <si>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</si>
  <si>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</si>
  <si>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</si>
  <si>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</si>
  <si>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</si>
  <si>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</si>
  <si>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</si>
  <si>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</si>
  <si>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</si>
  <si>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</si>
  <si>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</si>
  <si>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</si>
  <si>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</si>
  <si>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</si>
  <si>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</si>
  <si>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</si>
  <si>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</si>
  <si>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</si>
  <si>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</si>
  <si>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</si>
  <si>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</si>
  <si>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</si>
  <si>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</si>
  <si>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</si>
  <si>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</si>
  <si>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</si>
  <si>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</si>
  <si>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</si>
  <si>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</si>
  <si>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</si>
  <si>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</si>
  <si>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</si>
  <si>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</si>
  <si>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</si>
  <si>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</si>
  <si>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</si>
  <si>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</si>
  <si>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</si>
  <si>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</si>
  <si>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</si>
  <si>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</si>
  <si>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</si>
  <si>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</si>
  <si>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</si>
  <si>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</si>
  <si>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</si>
  <si>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</si>
  <si>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</si>
  <si>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</si>
  <si>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</si>
  <si>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</si>
  <si>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</si>
  <si>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</si>
  <si>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</si>
  <si>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</si>
  <si>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</si>
  <si>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</si>
  <si>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</si>
  <si>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</si>
  <si>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</si>
  <si>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</si>
  <si>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</si>
  <si>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</si>
  <si>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</si>
  <si>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</si>
  <si>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</si>
  <si>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</si>
  <si>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</si>
  <si>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</si>
  <si>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</si>
  <si>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</si>
  <si>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</si>
  <si>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</si>
  <si>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</si>
  <si>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</si>
  <si>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</si>
  <si>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</si>
  <si>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</si>
  <si>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</si>
  <si>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</si>
  <si>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</si>
  <si>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</si>
  <si>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</si>
  <si>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</si>
  <si>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</si>
  <si>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</si>
  <si>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</si>
  <si>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</si>
  <si>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</si>
  <si>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</si>
  <si>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</si>
  <si>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</si>
  <si>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</si>
  <si>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</si>
  <si>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</si>
  <si>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</si>
  <si>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</si>
  <si>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</si>
  <si>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</si>
  <si>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</si>
  <si>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</si>
  <si>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</si>
  <si>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</si>
  <si>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</si>
  <si>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</si>
  <si>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</si>
  <si>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</si>
  <si>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</si>
  <si>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</si>
  <si>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</si>
  <si>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</si>
  <si>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</si>
  <si>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</si>
  <si>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</si>
  <si>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</si>
  <si>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</si>
  <si>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</si>
  <si>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</si>
  <si>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</si>
  <si>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</si>
  <si>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</si>
  <si>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</si>
  <si>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</si>
  <si>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</si>
  <si>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</si>
  <si>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</si>
  <si>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</si>
  <si>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</si>
  <si>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</si>
  <si>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</si>
  <si>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</si>
  <si>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</si>
  <si>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</si>
  <si>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</si>
  <si>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</si>
  <si>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</si>
  <si>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</si>
  <si>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</si>
  <si>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</si>
  <si>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</si>
  <si>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</si>
  <si>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</si>
  <si>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</si>
  <si>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</si>
  <si>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</si>
  <si>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</si>
  <si>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</si>
  <si>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</si>
  <si>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</si>
  <si>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</si>
  <si>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</si>
  <si>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</si>
  <si>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</si>
  <si>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</si>
  <si>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</si>
  <si>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</si>
  <si>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</si>
  <si>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</si>
  <si>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</si>
  <si>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</si>
  <si>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</si>
  <si>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</si>
  <si>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</si>
  <si>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</si>
  <si>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</si>
  <si>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</si>
  <si>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</si>
  <si>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</si>
  <si>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</si>
  <si>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</si>
  <si>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</si>
  <si>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</si>
  <si>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</si>
  <si>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</si>
  <si>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</si>
  <si>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</si>
  <si>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</si>
  <si>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</si>
  <si>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</si>
  <si>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</si>
  <si>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</si>
  <si>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</si>
  <si>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</si>
  <si>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</si>
  <si>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</si>
  <si>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</si>
  <si>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</si>
  <si>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</si>
  <si>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</si>
  <si>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</si>
  <si>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</si>
  <si>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</si>
  <si>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</si>
  <si>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</si>
  <si>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</si>
  <si>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</si>
  <si>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</si>
  <si>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</si>
  <si>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</si>
  <si>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</si>
  <si>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</si>
  <si>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</si>
  <si>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</si>
  <si>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</si>
  <si>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</si>
  <si>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</si>
  <si>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</si>
  <si>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</si>
  <si>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</si>
  <si>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</si>
  <si>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</si>
  <si>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</si>
  <si>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</si>
  <si>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</si>
  <si>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</si>
  <si>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</si>
  <si>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</si>
  <si>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</si>
  <si>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</si>
  <si>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</si>
  <si>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</si>
  <si>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</si>
  <si>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</si>
  <si>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</si>
  <si>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</si>
  <si>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</si>
  <si>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</si>
  <si>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</si>
  <si>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</si>
  <si>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</si>
  <si>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</si>
  <si>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</si>
  <si>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</si>
  <si>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</si>
  <si>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</si>
  <si>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</si>
  <si>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</si>
  <si>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</si>
  <si>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</si>
  <si>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</si>
  <si>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</si>
  <si>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</si>
  <si>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</si>
  <si>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</si>
  <si>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</si>
  <si>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</si>
  <si>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</si>
  <si>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</si>
  <si>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</si>
  <si>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</si>
  <si>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</si>
  <si>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</si>
  <si>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</si>
  <si>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</si>
  <si>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</si>
  <si>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</si>
  <si>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</si>
  <si>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</si>
  <si>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</si>
  <si>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</si>
  <si>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</si>
  <si>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</si>
  <si>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</si>
  <si>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</si>
  <si>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</si>
  <si>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</si>
  <si>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</si>
  <si>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</si>
  <si>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</si>
  <si>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</si>
  <si>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</si>
  <si>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</si>
  <si>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</si>
  <si>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</si>
  <si>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</si>
  <si>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</si>
  <si>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</si>
  <si>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</si>
  <si>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</si>
  <si>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</si>
  <si>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</si>
  <si>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</si>
  <si>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</si>
  <si>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</si>
  <si>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</si>
  <si>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</si>
  <si>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</si>
  <si>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</si>
  <si>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</si>
  <si>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</si>
  <si>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</si>
  <si>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</si>
  <si>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</si>
  <si>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</si>
  <si>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</si>
  <si>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</si>
  <si>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</si>
  <si>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</si>
  <si>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</si>
  <si>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</si>
  <si>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</si>
  <si>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</si>
  <si>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</si>
  <si>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</si>
  <si>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</si>
  <si>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</si>
  <si>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</si>
  <si>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</si>
  <si>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</si>
  <si>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</si>
  <si>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</si>
  <si>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</si>
  <si>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</si>
  <si>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</si>
  <si>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</si>
  <si>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</si>
  <si>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</si>
  <si>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</si>
  <si>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</si>
  <si>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</si>
  <si>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</si>
  <si>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</si>
  <si>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</si>
  <si>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</si>
  <si>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</si>
  <si>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</si>
  <si>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</si>
  <si>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</si>
  <si>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</si>
  <si>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</si>
  <si>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</si>
  <si>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</si>
  <si>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</si>
  <si>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</si>
  <si>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</si>
  <si>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</si>
  <si>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</si>
  <si>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</si>
  <si>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</si>
  <si>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</si>
  <si>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</si>
  <si>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</si>
  <si>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</si>
  <si>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</si>
  <si>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</si>
  <si>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</si>
  <si>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</si>
  <si>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</si>
  <si>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</si>
  <si>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</si>
  <si>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</si>
  <si>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</si>
  <si>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</si>
  <si>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</si>
  <si>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</si>
  <si>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</si>
  <si>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</si>
  <si>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</si>
  <si>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</si>
  <si>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</si>
  <si>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</si>
  <si>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</si>
  <si>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</si>
  <si>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</si>
  <si>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</si>
  <si>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</si>
  <si>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</si>
  <si>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</si>
  <si>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</si>
  <si>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</si>
  <si>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</si>
  <si>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</si>
  <si>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</si>
  <si>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</si>
  <si>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</si>
  <si>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</si>
  <si>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</si>
  <si>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</si>
  <si>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</si>
  <si>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</si>
  <si>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</si>
  <si>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</si>
  <si>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</si>
  <si>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</si>
  <si>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</si>
  <si>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</si>
  <si>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</si>
  <si>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</si>
  <si>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</si>
  <si>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</si>
  <si>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</si>
  <si>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</si>
  <si>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</si>
  <si>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</si>
  <si>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</si>
  <si>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</si>
  <si>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</si>
  <si>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</si>
  <si>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</si>
  <si>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</si>
  <si>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</si>
  <si>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</si>
  <si>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</si>
  <si>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</si>
  <si>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</si>
  <si>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</si>
  <si>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</si>
  <si>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</si>
  <si>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</si>
  <si>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</si>
  <si>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</si>
  <si>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</si>
  <si>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</si>
  <si>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</si>
  <si>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</si>
  <si>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</si>
  <si>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</si>
  <si>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</si>
  <si>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</si>
  <si>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</si>
  <si>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</si>
  <si>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</si>
  <si>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</si>
  <si>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</si>
  <si>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</si>
  <si>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</si>
  <si>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</si>
  <si>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</si>
  <si>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</si>
  <si>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</si>
  <si>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</si>
  <si>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</si>
  <si>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</si>
  <si>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</si>
  <si>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</si>
  <si>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</si>
  <si>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</si>
  <si>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</si>
  <si>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</si>
  <si>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</si>
  <si>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</si>
  <si>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</si>
  <si>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</si>
  <si>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</si>
  <si>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</si>
  <si>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</si>
  <si>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</si>
  <si>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</si>
  <si>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</si>
  <si>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</si>
  <si>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</si>
  <si>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</si>
  <si>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</si>
  <si>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</si>
  <si>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</si>
  <si>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</si>
  <si>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</si>
  <si>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</si>
  <si>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</si>
  <si>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</si>
  <si>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</si>
  <si>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</si>
  <si>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</si>
  <si>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</si>
  <si>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</si>
  <si>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</si>
  <si>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</si>
  <si>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</si>
  <si>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</si>
  <si>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</si>
  <si>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</si>
  <si>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</si>
  <si>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</si>
  <si>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</si>
  <si>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</si>
  <si>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</si>
  <si>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</si>
  <si>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</si>
  <si>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</si>
  <si>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</si>
  <si>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</si>
  <si>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</si>
  <si>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</si>
  <si>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</si>
  <si>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</si>
  <si>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</si>
  <si>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</si>
  <si>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</si>
  <si>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</si>
  <si>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</si>
  <si>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</si>
  <si>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</si>
  <si>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</si>
  <si>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</si>
  <si>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</si>
  <si>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</si>
  <si>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</si>
  <si>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</si>
  <si>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</si>
  <si>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</si>
  <si>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</si>
  <si>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</si>
  <si>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</si>
  <si>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</si>
  <si>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</si>
  <si>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</si>
  <si>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</si>
  <si>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</si>
  <si>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</si>
  <si>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</si>
  <si>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</si>
  <si>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</si>
  <si>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</si>
  <si>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</si>
  <si>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</si>
  <si>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</si>
  <si>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</si>
  <si>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</si>
  <si>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</si>
  <si>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</si>
  <si>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</si>
  <si>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</si>
  <si>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</si>
  <si>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</si>
  <si>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</si>
  <si>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</si>
  <si>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</si>
  <si>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</si>
  <si>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</si>
  <si>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</si>
  <si>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</si>
  <si>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</si>
  <si>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</si>
  <si>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</si>
  <si>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</si>
  <si>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</si>
  <si>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</si>
  <si>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</si>
  <si>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</si>
  <si>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</si>
  <si>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</si>
  <si>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</si>
  <si>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</si>
  <si>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</si>
  <si>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</si>
  <si>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</si>
  <si>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</si>
  <si>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</si>
  <si>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</si>
  <si>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</si>
  <si>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</si>
  <si>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</si>
  <si>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</si>
  <si>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</si>
  <si>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</si>
  <si>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</si>
  <si>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</si>
  <si>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</si>
  <si>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</si>
  <si>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</si>
  <si>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</si>
  <si>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</si>
  <si>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</si>
  <si>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</si>
  <si>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</si>
  <si>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</si>
  <si>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</si>
  <si>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</si>
  <si>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</si>
  <si>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</si>
  <si>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</si>
  <si>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</si>
  <si>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</si>
  <si>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</si>
  <si>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</si>
  <si>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</si>
  <si>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</si>
  <si>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</si>
  <si>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</si>
  <si>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</si>
  <si>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</si>
  <si>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</si>
  <si>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</si>
  <si>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</si>
  <si>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</si>
  <si>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</si>
  <si>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</si>
  <si>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</si>
  <si>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</si>
  <si>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</si>
  <si>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</si>
  <si>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</si>
  <si>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</si>
  <si>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</si>
  <si>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</si>
  <si>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</si>
  <si>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</si>
  <si>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</si>
  <si>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</si>
  <si>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</si>
  <si>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</si>
  <si>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</si>
  <si>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</si>
  <si>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</si>
  <si>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</si>
  <si>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</si>
  <si>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</si>
  <si>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</si>
  <si>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</si>
  <si>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</si>
  <si>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</si>
  <si>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</si>
  <si>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</si>
  <si>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</si>
  <si>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</si>
  <si>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</si>
  <si>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</si>
  <si>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</si>
  <si>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</si>
  <si>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</si>
  <si>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</si>
  <si>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</si>
  <si>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</si>
  <si>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</si>
  <si>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</si>
  <si>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</si>
  <si>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</si>
  <si>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</si>
  <si>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</si>
  <si>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</si>
  <si>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</si>
  <si>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</si>
  <si>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</si>
  <si>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</si>
  <si>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</si>
  <si>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</si>
  <si>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</si>
  <si>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</si>
  <si>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</si>
  <si>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</si>
  <si>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</si>
  <si>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</si>
  <si>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</si>
  <si>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</si>
  <si>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</si>
  <si>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</si>
  <si>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</si>
  <si>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</si>
  <si>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</si>
  <si>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</si>
  <si>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</si>
  <si>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</si>
  <si>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</si>
  <si>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</si>
  <si>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</si>
  <si>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</si>
  <si>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</si>
  <si>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</si>
  <si>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</si>
  <si>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</si>
  <si>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</si>
  <si>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</si>
  <si>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</si>
  <si>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</si>
  <si>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</si>
  <si>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</si>
  <si>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</si>
  <si>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</si>
  <si>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</si>
  <si>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</si>
  <si>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</si>
  <si>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</si>
  <si>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</si>
  <si>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</si>
  <si>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</si>
  <si>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</si>
  <si>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</si>
  <si>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</si>
  <si>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</si>
  <si>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</si>
  <si>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</si>
  <si>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</si>
  <si>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</si>
  <si>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</si>
  <si>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</si>
  <si>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</si>
  <si>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</si>
  <si>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</si>
  <si>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</si>
  <si>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</si>
  <si>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</si>
  <si>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</si>
  <si>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</si>
  <si>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</si>
  <si>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</si>
  <si>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</si>
  <si>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</si>
  <si>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</si>
  <si>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</si>
  <si>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</si>
  <si>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</si>
  <si>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</si>
  <si>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</si>
  <si>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</si>
  <si>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</si>
  <si>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</si>
  <si>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</si>
  <si>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</si>
  <si>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</si>
  <si>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</si>
  <si>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</si>
  <si>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</si>
  <si>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</si>
  <si>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</si>
  <si>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</si>
  <si>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</si>
  <si>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</si>
  <si>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</si>
  <si>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</si>
  <si>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</si>
  <si>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</si>
  <si>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</si>
  <si>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</si>
  <si>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</si>
  <si>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</si>
  <si>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</si>
  <si>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</si>
  <si>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</si>
  <si>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</si>
  <si>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</si>
  <si>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</si>
  <si>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</si>
  <si>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</si>
  <si>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</si>
  <si>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</si>
  <si>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</si>
  <si>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</si>
  <si>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</si>
  <si>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</si>
  <si>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</si>
  <si>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</si>
  <si>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</si>
  <si>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</si>
  <si>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</si>
  <si>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</si>
  <si>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</si>
  <si>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</si>
  <si>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</si>
  <si>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</si>
  <si>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</si>
  <si>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</si>
  <si>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</si>
  <si>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</si>
  <si>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</si>
  <si>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</si>
  <si>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</si>
  <si>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</si>
  <si>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</si>
  <si>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</si>
  <si>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</si>
  <si>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</si>
  <si>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</si>
  <si>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</si>
  <si>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</si>
  <si>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</si>
  <si>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</si>
  <si>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</si>
  <si>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</si>
  <si>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</si>
  <si>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</si>
  <si>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</si>
  <si>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</si>
  <si>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</si>
  <si>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</si>
  <si>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</si>
  <si>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</si>
  <si>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</si>
  <si>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</si>
  <si>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</si>
  <si>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</si>
  <si>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</si>
  <si>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</si>
  <si>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</si>
  <si>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</si>
  <si>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</si>
  <si>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</si>
  <si>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</si>
  <si>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</si>
  <si>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</si>
  <si>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</si>
  <si>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</si>
  <si>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</si>
  <si>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</si>
  <si>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</si>
  <si>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</si>
  <si>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</si>
  <si>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</si>
  <si>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</si>
  <si>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</si>
  <si>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</si>
  <si>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</si>
  <si>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</si>
  <si>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</si>
  <si>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</si>
  <si>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</si>
  <si>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</si>
  <si>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</si>
  <si>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</si>
  <si>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</si>
  <si>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</si>
  <si>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</si>
  <si>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</si>
  <si>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</si>
  <si>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</si>
  <si>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</si>
  <si>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</si>
  <si>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</si>
  <si>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</si>
  <si>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</si>
  <si>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</si>
  <si>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</si>
  <si>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</si>
  <si>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</si>
  <si>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</si>
  <si>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</si>
  <si>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</si>
  <si>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</si>
  <si>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</si>
  <si>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</si>
  <si>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</si>
  <si>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</si>
  <si>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</si>
  <si>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</si>
  <si>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</si>
  <si>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</si>
  <si>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</si>
  <si>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</si>
  <si>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</si>
  <si>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</si>
  <si>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</si>
  <si>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</si>
  <si>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</si>
  <si>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</si>
  <si>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</si>
  <si>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</si>
  <si>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</si>
  <si>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</si>
  <si>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</si>
  <si>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</si>
  <si>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</si>
  <si>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</si>
  <si>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</si>
  <si>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</si>
  <si>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</si>
  <si>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</si>
  <si>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</si>
  <si>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</si>
  <si>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</si>
  <si>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</si>
  <si>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</si>
  <si>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</si>
  <si>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</si>
  <si>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</si>
  <si>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</si>
  <si>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</si>
  <si>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</si>
  <si>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</si>
  <si>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</si>
  <si>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</si>
  <si>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</si>
  <si>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</si>
  <si>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</si>
  <si>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</si>
  <si>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</si>
  <si>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</si>
  <si>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</si>
  <si>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</si>
  <si>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</si>
  <si>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</si>
  <si>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</si>
  <si>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</si>
  <si>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</si>
  <si>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</si>
  <si>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</si>
  <si>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</si>
  <si>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</si>
  <si>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</si>
  <si>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</si>
  <si>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</si>
  <si>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</si>
  <si>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</si>
  <si>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</si>
  <si>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</si>
  <si>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</si>
  <si>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</si>
  <si>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</si>
  <si>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</si>
  <si>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</si>
  <si>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</si>
  <si>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</si>
  <si>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</si>
  <si>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</si>
  <si>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</si>
  <si>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</si>
  <si>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</si>
  <si>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</si>
  <si>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</si>
  <si>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</si>
  <si>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</si>
  <si>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</si>
  <si>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</si>
  <si>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</si>
  <si>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</si>
  <si>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</si>
  <si>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</si>
  <si>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</si>
  <si>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</si>
  <si>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</si>
  <si>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</si>
  <si>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</si>
  <si>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</si>
  <si>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</si>
  <si>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</si>
  <si>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</si>
  <si>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</si>
  <si>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</si>
  <si>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</si>
  <si>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</si>
  <si>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</si>
  <si>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</si>
  <si>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</si>
  <si>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</si>
  <si>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</si>
  <si>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</si>
  <si>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</si>
  <si>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</si>
  <si>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</si>
  <si>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</si>
  <si>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</si>
  <si>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</si>
  <si>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</si>
  <si>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</si>
  <si>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</si>
  <si>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</si>
  <si>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</si>
  <si>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</si>
  <si>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</si>
  <si>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</si>
  <si>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</si>
  <si>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</si>
  <si>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</si>
  <si>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</si>
  <si>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</si>
  <si>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</si>
  <si>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</si>
  <si>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</si>
  <si>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</si>
  <si>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</si>
  <si>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</si>
  <si>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</si>
  <si>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</si>
  <si>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</si>
  <si>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</si>
  <si>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</si>
  <si>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</si>
  <si>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</si>
  <si>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</si>
  <si>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</si>
  <si>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</si>
  <si>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</si>
  <si>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</si>
  <si>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</si>
  <si>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</si>
  <si>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</si>
  <si>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</si>
  <si>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</si>
  <si>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</si>
  <si>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</si>
  <si>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</si>
  <si>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</si>
  <si>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</si>
  <si>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</si>
  <si>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</si>
  <si>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</si>
  <si>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</si>
  <si>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</si>
  <si>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</si>
  <si>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</si>
  <si>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</si>
  <si>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</si>
  <si>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</si>
  <si>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</si>
  <si>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</si>
  <si>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</si>
  <si>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</si>
  <si>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</si>
  <si>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</si>
  <si>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</si>
  <si>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</si>
  <si>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</si>
  <si>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</si>
  <si>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</si>
  <si>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</si>
  <si>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</si>
  <si>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</si>
  <si>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</si>
  <si>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</si>
  <si>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</si>
  <si>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</si>
  <si>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</si>
  <si>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</si>
  <si>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</si>
  <si>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</si>
  <si>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</si>
  <si>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</si>
  <si>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</si>
  <si>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</si>
  <si>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</si>
  <si>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</si>
  <si>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</si>
  <si>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</si>
  <si>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</si>
  <si>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</si>
  <si>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</si>
  <si>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</si>
  <si>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</si>
  <si>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</si>
  <si>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</si>
  <si>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</si>
  <si>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</si>
  <si>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</si>
  <si>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</si>
  <si>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</si>
  <si>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</si>
  <si>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</si>
  <si>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</si>
  <si>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</si>
  <si>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</si>
  <si>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</si>
  <si>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</si>
  <si>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</si>
  <si>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</si>
  <si>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</si>
  <si>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</si>
  <si>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</si>
  <si>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</si>
  <si>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</si>
  <si>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</si>
  <si>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</si>
  <si>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</si>
  <si>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</si>
  <si>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</si>
  <si>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</si>
  <si>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</si>
  <si>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</si>
  <si>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</si>
  <si>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</si>
  <si>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</si>
  <si>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</si>
  <si>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</si>
  <si>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</si>
  <si>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</si>
  <si>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</si>
  <si>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</si>
  <si>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</si>
  <si>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</si>
  <si>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</si>
  <si>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</si>
  <si>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</si>
  <si>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</si>
  <si>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</si>
  <si>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</si>
  <si>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</si>
  <si>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</si>
  <si>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</si>
  <si>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</si>
  <si>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</si>
  <si>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</si>
  <si>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</si>
  <si>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</si>
  <si>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</si>
  <si>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</si>
  <si>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</si>
  <si>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</si>
  <si>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</si>
  <si>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</si>
  <si>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</si>
  <si>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</si>
  <si>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</si>
  <si>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</si>
  <si>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</si>
  <si>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</si>
  <si>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</si>
  <si>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</si>
  <si>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</si>
  <si>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</si>
  <si>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</si>
  <si>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</si>
  <si>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</si>
  <si>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</si>
  <si>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</si>
  <si>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</si>
  <si>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</si>
  <si>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</si>
  <si>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</si>
  <si>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</si>
  <si>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</si>
  <si>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</si>
  <si>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</si>
  <si>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</si>
  <si>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</si>
  <si>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</si>
  <si>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</si>
  <si>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</si>
  <si>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</si>
  <si>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</si>
  <si>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</si>
  <si>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</si>
  <si>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</si>
  <si>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</si>
  <si>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</si>
  <si>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</si>
  <si>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</si>
  <si>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</si>
  <si>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</si>
  <si>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</si>
  <si>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</si>
  <si>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</si>
  <si>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</si>
  <si>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</si>
  <si>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</si>
  <si>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</si>
  <si>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</si>
  <si>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</si>
  <si>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</si>
  <si>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</si>
  <si>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</si>
  <si>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</si>
  <si>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</si>
  <si>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</si>
  <si>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</si>
  <si>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</si>
  <si>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</si>
  <si>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</si>
  <si>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</si>
  <si>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</si>
  <si>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</si>
  <si>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</si>
  <si>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</si>
  <si>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</si>
  <si>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</si>
  <si>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</si>
  <si>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</si>
  <si>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</si>
  <si>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</si>
  <si>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</si>
  <si>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</si>
  <si>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</si>
  <si>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</si>
  <si>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</si>
  <si>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</si>
  <si>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</si>
  <si>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</si>
  <si>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</si>
  <si>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</si>
  <si>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</si>
  <si>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</si>
  <si>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</si>
  <si>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</si>
  <si>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</si>
  <si>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</si>
  <si>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</si>
  <si>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</si>
  <si>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</si>
  <si>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</si>
  <si>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</si>
  <si>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</si>
  <si>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</si>
  <si>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</si>
  <si>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</si>
  <si>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</si>
  <si>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</si>
  <si>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</si>
  <si>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</si>
  <si>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</si>
  <si>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</si>
  <si>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</si>
  <si>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</si>
  <si>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</si>
  <si>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</si>
  <si>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</si>
  <si>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</si>
  <si>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</si>
  <si>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</si>
  <si>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</si>
  <si>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</si>
  <si>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</si>
  <si>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</si>
  <si>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</si>
  <si>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</si>
  <si>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</si>
  <si>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</si>
  <si>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</si>
  <si>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</si>
  <si>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</si>
  <si>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</si>
  <si>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</si>
  <si>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</si>
  <si>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</si>
  <si>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</si>
  <si>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</si>
  <si>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</si>
  <si>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</si>
  <si>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</si>
  <si>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</si>
  <si>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</si>
  <si>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</si>
  <si>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</si>
  <si>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</si>
  <si>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</si>
  <si>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</si>
  <si>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</si>
  <si>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</si>
  <si>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</si>
  <si>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</si>
  <si>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</si>
  <si>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</si>
  <si>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</si>
  <si>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</si>
  <si>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</si>
  <si>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</si>
  <si>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</si>
  <si>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</si>
  <si>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</si>
  <si>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</si>
  <si>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</si>
  <si>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</si>
  <si>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</si>
  <si>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</si>
  <si>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</si>
  <si>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</si>
  <si>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</si>
  <si>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</si>
  <si>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</si>
  <si>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</si>
  <si>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</si>
  <si>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</si>
  <si>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</si>
  <si>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</si>
  <si>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</si>
  <si>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</si>
  <si>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</si>
  <si>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</si>
  <si>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</si>
  <si>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</si>
  <si>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</si>
  <si>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</si>
  <si>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</si>
  <si>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</si>
  <si>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</si>
  <si>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</si>
  <si>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</si>
  <si>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</si>
  <si>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</si>
  <si>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</si>
  <si>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</si>
  <si>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</si>
  <si>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</si>
  <si>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</si>
  <si>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</si>
  <si>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</si>
  <si>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</si>
  <si>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</si>
  <si>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</si>
  <si>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</si>
  <si>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</si>
  <si>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</si>
  <si>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</si>
  <si>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</si>
  <si>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</si>
  <si>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</si>
  <si>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</si>
  <si>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</si>
  <si>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</si>
  <si>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</si>
  <si>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</si>
  <si>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</si>
  <si>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</si>
  <si>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</si>
  <si>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</si>
  <si>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</si>
  <si>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</si>
  <si>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</si>
  <si>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</si>
  <si>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</si>
  <si>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</si>
  <si>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</si>
  <si>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</si>
  <si>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</si>
  <si>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</si>
  <si>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</si>
  <si>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</si>
  <si>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</si>
  <si>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</si>
  <si>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</si>
  <si>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</si>
  <si>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</si>
  <si>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</si>
  <si>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</si>
  <si>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</si>
  <si>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</si>
  <si>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</si>
  <si>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</si>
  <si>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</si>
  <si>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</si>
  <si>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</si>
  <si>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</si>
  <si>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</si>
  <si>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</si>
  <si>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</si>
  <si>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</si>
  <si>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</si>
  <si>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</si>
  <si>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</si>
  <si>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</si>
  <si>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</si>
  <si>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</si>
  <si>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</si>
  <si>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</si>
  <si>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</si>
  <si>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</si>
  <si>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</si>
  <si>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</si>
  <si>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</si>
  <si>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</si>
  <si>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</si>
  <si>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</si>
  <si>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</si>
  <si>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</si>
  <si>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</si>
  <si>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</si>
  <si>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</si>
  <si>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</si>
  <si>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</si>
  <si>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</si>
  <si>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</si>
  <si>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</si>
  <si>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</si>
  <si>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</si>
  <si>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</si>
  <si>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</si>
  <si>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</si>
  <si>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</si>
  <si>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</si>
  <si>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</si>
  <si>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</si>
  <si>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</si>
  <si>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</si>
  <si>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</si>
  <si>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</si>
  <si>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</si>
  <si>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</si>
  <si>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</si>
  <si>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</si>
  <si>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</si>
  <si>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</si>
  <si>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</si>
  <si>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</si>
  <si>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</si>
  <si>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</si>
  <si>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</si>
  <si>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</si>
  <si>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</si>
  <si>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</si>
  <si>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</si>
  <si>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</si>
  <si>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</si>
  <si>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</si>
  <si>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</si>
  <si>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</si>
  <si>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</si>
  <si>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</si>
  <si>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</si>
  <si>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</si>
  <si>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</si>
  <si>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</si>
  <si>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</si>
  <si>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</si>
  <si>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</si>
  <si>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</si>
  <si>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</si>
  <si>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</si>
  <si>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</si>
  <si>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</si>
  <si>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</si>
  <si>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</si>
  <si>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</si>
  <si>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</si>
  <si>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</si>
  <si>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</si>
  <si>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</si>
  <si>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</si>
  <si>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</si>
  <si>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</si>
  <si>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</si>
  <si>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</si>
  <si>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</si>
  <si>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</si>
  <si>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</si>
  <si>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</si>
  <si>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</si>
  <si>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</si>
  <si>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</si>
  <si>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</si>
  <si>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</si>
  <si>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</si>
  <si>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</si>
  <si>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</si>
  <si>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</si>
  <si>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</si>
  <si>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</si>
  <si>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</si>
  <si>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</si>
  <si>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</si>
  <si>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</si>
  <si>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</si>
  <si>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</si>
  <si>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</si>
  <si>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</si>
  <si>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</si>
  <si>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</si>
  <si>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</si>
  <si>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</si>
  <si>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</si>
  <si>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</si>
  <si>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</si>
  <si>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</si>
  <si>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</si>
  <si>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</si>
  <si>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</si>
  <si>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</si>
  <si>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</si>
  <si>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</si>
  <si>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</si>
  <si>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</si>
  <si>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</si>
  <si>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</si>
  <si>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</si>
  <si>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</si>
  <si>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</si>
  <si>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</si>
  <si>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</si>
  <si>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</si>
  <si>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</si>
  <si>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</si>
  <si>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</si>
  <si>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</si>
  <si>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</si>
  <si>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</si>
  <si>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</si>
  <si>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</si>
  <si>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</si>
  <si>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</si>
  <si>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</si>
  <si>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</si>
  <si>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</si>
  <si>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</si>
  <si>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</si>
  <si>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</si>
  <si>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</si>
  <si>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</si>
  <si>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</si>
  <si>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</si>
  <si>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</si>
  <si>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</si>
  <si>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</si>
  <si>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</si>
  <si>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</si>
  <si>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</si>
  <si>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</si>
  <si>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</si>
  <si>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</si>
  <si>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</si>
  <si>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</si>
  <si>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</si>
  <si>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</si>
  <si>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</si>
  <si>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</si>
  <si>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</si>
  <si>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</si>
  <si>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</si>
  <si>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</si>
  <si>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</si>
  <si>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</si>
  <si>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</si>
  <si>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</si>
  <si>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</si>
  <si>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</si>
  <si>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</si>
  <si>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</si>
  <si>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</si>
  <si>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</si>
  <si>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</si>
  <si>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</si>
  <si>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</si>
  <si>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</si>
  <si>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</si>
  <si>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</si>
  <si>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</si>
  <si>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</si>
  <si>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</si>
  <si>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</si>
  <si>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</si>
  <si>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</si>
  <si>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</si>
  <si>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</si>
  <si>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</si>
  <si>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</si>
  <si>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</si>
  <si>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</si>
  <si>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</si>
  <si>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</si>
  <si>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</si>
  <si>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</si>
  <si>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</si>
  <si>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</si>
  <si>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</si>
  <si>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</si>
  <si>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</si>
  <si>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</si>
  <si>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</si>
  <si>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</si>
  <si>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</si>
  <si>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</si>
  <si>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</si>
  <si>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</si>
  <si>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</si>
  <si>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</si>
  <si>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</si>
  <si>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</si>
  <si>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</si>
  <si>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</si>
  <si>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</si>
  <si>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</si>
  <si>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</si>
  <si>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</si>
  <si>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</si>
  <si>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</si>
  <si>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</si>
  <si>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</si>
  <si>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</si>
  <si>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</si>
  <si>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</si>
  <si>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</si>
  <si>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</si>
  <si>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</si>
  <si>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</si>
  <si>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</si>
  <si>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</si>
  <si>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</si>
  <si>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</si>
  <si>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</si>
  <si>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</si>
  <si>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</si>
  <si>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</si>
  <si>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</si>
  <si>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</si>
  <si>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</si>
  <si>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</si>
  <si>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</si>
  <si>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</si>
  <si>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</si>
  <si>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</si>
  <si>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</si>
  <si>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</si>
  <si>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</si>
  <si>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</si>
  <si>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</si>
  <si>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</si>
  <si>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</si>
  <si>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</si>
  <si>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</si>
  <si>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</si>
  <si>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</si>
  <si>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</si>
  <si>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</si>
  <si>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</si>
  <si>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</si>
  <si>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</si>
  <si>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</si>
  <si>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</si>
  <si>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</si>
  <si>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</si>
  <si>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</si>
  <si>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</si>
  <si>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</si>
  <si>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</si>
  <si>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</si>
  <si>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</si>
  <si>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</si>
  <si>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</si>
  <si>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</si>
  <si>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</si>
  <si>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</si>
  <si>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</si>
  <si>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</si>
  <si>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</si>
  <si>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</si>
  <si>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</si>
  <si>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</si>
  <si>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</si>
  <si>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</si>
  <si>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</si>
  <si>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</si>
  <si>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</si>
  <si>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</si>
  <si>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</si>
  <si>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</si>
  <si>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</si>
  <si>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</si>
  <si>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</si>
  <si>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</si>
  <si>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</si>
  <si>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</si>
  <si>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</si>
  <si>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</si>
  <si>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</si>
  <si>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</si>
  <si>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</si>
  <si>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</si>
  <si>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</si>
  <si>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</si>
  <si>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</si>
  <si>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</si>
  <si>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</si>
  <si>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</si>
  <si>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</si>
  <si>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</si>
  <si>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</si>
  <si>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</si>
  <si>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</si>
  <si>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</si>
  <si>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</si>
  <si>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</si>
  <si>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</si>
  <si>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</si>
  <si>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</si>
  <si>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</si>
  <si>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</si>
  <si>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</si>
  <si>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</si>
  <si>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</si>
  <si>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</si>
  <si>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</si>
  <si>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</si>
  <si>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</si>
  <si>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</si>
  <si>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</si>
  <si>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</si>
  <si>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</si>
  <si>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</si>
  <si>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</si>
  <si>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</si>
  <si>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</si>
  <si>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</si>
  <si>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</si>
  <si>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</si>
  <si>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</si>
  <si>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</si>
  <si>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</si>
  <si>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</si>
  <si>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</si>
  <si>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</si>
  <si>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</si>
  <si>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</si>
  <si>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</si>
  <si>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</si>
  <si>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</si>
  <si>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</si>
  <si>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</si>
  <si>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</si>
  <si>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</si>
  <si>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</si>
  <si>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</si>
  <si>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</si>
  <si>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</si>
  <si>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</si>
  <si>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</si>
  <si>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</si>
  <si>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</si>
  <si>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</si>
  <si>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</si>
  <si>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</si>
  <si>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</si>
  <si>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</si>
  <si>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</si>
  <si>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</si>
  <si>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</si>
  <si>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</si>
  <si>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</si>
  <si>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</si>
  <si>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</si>
  <si>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</si>
  <si>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</si>
  <si>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</si>
  <si>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</si>
  <si>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</si>
  <si>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</si>
  <si>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</si>
  <si>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</si>
  <si>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</si>
  <si>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</si>
  <si>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</si>
  <si>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</si>
  <si>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</si>
  <si>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</si>
  <si>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</si>
  <si>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</si>
  <si>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</si>
  <si>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</si>
  <si>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</si>
  <si>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</si>
  <si>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</si>
  <si>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</si>
  <si>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</si>
  <si>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</si>
  <si>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</si>
  <si>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</si>
  <si>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</si>
  <si>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</si>
  <si>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</si>
  <si>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</si>
  <si>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</si>
  <si>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</si>
  <si>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</si>
  <si>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</si>
  <si>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</si>
  <si>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</si>
  <si>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</si>
  <si>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</si>
  <si>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</si>
  <si>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</si>
  <si>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</si>
  <si>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</si>
  <si>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</si>
  <si>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</si>
  <si>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</si>
  <si>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</si>
  <si>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</si>
  <si>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</si>
  <si>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</si>
  <si>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</si>
  <si>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</si>
  <si>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</si>
  <si>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</si>
  <si>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</si>
  <si>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</si>
  <si>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</si>
  <si>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</si>
  <si>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</si>
  <si>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</si>
  <si>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</si>
  <si>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</si>
  <si>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</si>
  <si>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</si>
  <si>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</si>
  <si>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</si>
  <si>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</si>
  <si>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</si>
  <si>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</si>
  <si>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</si>
  <si>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</si>
  <si>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</si>
  <si>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</si>
  <si>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</si>
  <si>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</si>
  <si>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</si>
  <si>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</si>
  <si>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</si>
  <si>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</si>
  <si>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</si>
  <si>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</si>
  <si>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</si>
  <si>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</si>
  <si>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</si>
  <si>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</si>
  <si>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</si>
  <si>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</si>
  <si>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</si>
  <si>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</si>
  <si>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</si>
  <si>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</si>
  <si>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</si>
  <si>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</si>
  <si>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</si>
  <si>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</si>
  <si>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</si>
  <si>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</si>
  <si>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</si>
  <si>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</si>
  <si>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</si>
  <si>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</si>
  <si>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</si>
  <si>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</si>
  <si>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</si>
  <si>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</si>
  <si>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</si>
  <si>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</si>
  <si>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</si>
  <si>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</si>
  <si>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</si>
  <si>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</si>
  <si>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</si>
  <si>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</si>
  <si>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</si>
  <si>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</si>
  <si>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</si>
  <si>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</si>
  <si>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</si>
  <si>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</si>
  <si>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</si>
  <si>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</si>
  <si>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</si>
  <si>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</si>
  <si>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</si>
  <si>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</si>
  <si>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</si>
  <si>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</si>
  <si>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</si>
  <si>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</si>
  <si>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</si>
  <si>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</si>
  <si>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</si>
  <si>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</si>
  <si>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</si>
  <si>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</si>
  <si>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</si>
  <si>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</si>
  <si>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</si>
  <si>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</si>
  <si>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</si>
  <si>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</si>
  <si>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</si>
  <si>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</si>
  <si>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</si>
  <si>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</si>
  <si>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</si>
  <si>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</si>
  <si>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</si>
  <si>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</si>
  <si>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</si>
  <si>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</si>
  <si>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</si>
  <si>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</si>
  <si>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</si>
  <si>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</si>
  <si>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</si>
  <si>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</si>
  <si>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</si>
  <si>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</si>
  <si>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</si>
  <si>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</si>
  <si>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</si>
  <si>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</si>
  <si>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</si>
  <si>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</si>
  <si>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</si>
  <si>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</si>
  <si>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</si>
  <si>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</si>
  <si>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</si>
  <si>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</si>
  <si>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</si>
  <si>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</si>
  <si>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</si>
  <si>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</si>
  <si>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</si>
  <si>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</si>
  <si>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</si>
  <si>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</si>
  <si>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</si>
  <si>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</si>
  <si>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</si>
  <si>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</si>
  <si>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</si>
  <si>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</si>
  <si>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</si>
  <si>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</si>
  <si>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</si>
  <si>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</si>
  <si>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</si>
  <si>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</si>
  <si>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</si>
  <si>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</si>
  <si>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</si>
  <si>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</si>
  <si>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</si>
  <si>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</si>
  <si>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</si>
  <si>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</si>
  <si>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</si>
  <si>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</si>
  <si>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</si>
  <si>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</si>
  <si>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</si>
  <si>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</si>
  <si>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</si>
  <si>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</si>
  <si>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</si>
  <si>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</si>
  <si>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</si>
  <si>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</si>
  <si>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</si>
  <si>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</si>
  <si>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</si>
  <si>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</si>
  <si>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</si>
  <si>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</si>
  <si>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</si>
  <si>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</si>
  <si>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</si>
  <si>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</si>
  <si>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</si>
  <si>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</si>
  <si>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</si>
  <si>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</si>
  <si>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</si>
  <si>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</si>
  <si>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</si>
  <si>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</si>
  <si>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</si>
  <si>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</si>
  <si>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</si>
  <si>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</si>
  <si>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</si>
  <si>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</si>
  <si>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</si>
  <si>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</si>
  <si>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</si>
  <si>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</si>
  <si>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</si>
  <si>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</si>
  <si>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</si>
  <si>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</si>
  <si>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</si>
  <si>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</si>
  <si>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</si>
  <si>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</si>
  <si>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</si>
  <si>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</si>
  <si>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</si>
  <si>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</si>
  <si>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</si>
  <si>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</si>
  <si>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</si>
  <si>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</si>
  <si>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</si>
  <si>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</si>
  <si>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</si>
  <si>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</si>
  <si>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</si>
  <si>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</si>
  <si>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</si>
  <si>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</si>
  <si>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</si>
  <si>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</si>
  <si>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</si>
  <si>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</si>
  <si>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</si>
  <si>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</si>
  <si>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</si>
  <si>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</si>
  <si>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</si>
  <si>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</si>
  <si>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</si>
  <si>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</si>
  <si>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</si>
  <si>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</si>
  <si>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</si>
  <si>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</si>
  <si>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</si>
  <si>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</si>
  <si>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</si>
  <si>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</si>
  <si>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</si>
  <si>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</si>
  <si>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</si>
  <si>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</si>
  <si>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</si>
  <si>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</si>
  <si>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</si>
  <si>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</si>
  <si>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</si>
  <si>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</si>
  <si>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</si>
  <si>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</si>
  <si>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</si>
  <si>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</si>
  <si>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</si>
  <si>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</si>
  <si>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</si>
  <si>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</si>
  <si>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</si>
  <si>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</si>
  <si>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</si>
  <si>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</si>
  <si>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</si>
  <si>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</si>
  <si>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</si>
  <si>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</si>
  <si>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</si>
  <si>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</si>
  <si>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</si>
  <si>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</si>
  <si>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</si>
  <si>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</si>
  <si>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</si>
  <si>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</si>
  <si>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</si>
  <si>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</si>
  <si>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</si>
  <si>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</si>
  <si>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</si>
  <si>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</si>
  <si>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</si>
  <si>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</si>
  <si>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</si>
  <si>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</si>
  <si>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</si>
  <si>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</si>
  <si>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</si>
  <si>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</si>
  <si>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</si>
  <si>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</si>
  <si>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</si>
  <si>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</si>
  <si>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</si>
  <si>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</si>
  <si>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</si>
  <si>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</si>
  <si>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</si>
  <si>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</si>
  <si>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</si>
  <si>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</si>
  <si>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</si>
  <si>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</si>
  <si>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</si>
  <si>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</si>
  <si>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</si>
  <si>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</si>
  <si>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</si>
  <si>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</si>
  <si>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</si>
  <si>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</si>
  <si>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</si>
  <si>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</si>
  <si>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</si>
  <si>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</si>
  <si>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</si>
  <si>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</si>
  <si>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</si>
  <si>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</si>
  <si>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</si>
  <si>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</si>
  <si>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</si>
  <si>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</si>
  <si>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</si>
  <si>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</si>
  <si>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</si>
  <si>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</si>
  <si>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</si>
  <si>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</si>
  <si>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</si>
  <si>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</si>
  <si>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</si>
  <si>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</si>
  <si>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</si>
  <si>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</si>
  <si>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</si>
  <si>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</si>
  <si>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</si>
  <si>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</si>
  <si>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</si>
  <si>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</si>
  <si>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</si>
  <si>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</si>
  <si>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</si>
  <si>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</si>
  <si>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</si>
  <si>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</si>
  <si>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</si>
  <si>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</si>
  <si>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</si>
  <si>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</si>
  <si>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</si>
  <si>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</si>
  <si>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</si>
  <si>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</si>
  <si>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</si>
  <si>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</si>
  <si>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</si>
  <si>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</si>
  <si>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</si>
  <si>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</si>
  <si>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</si>
  <si>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</si>
  <si>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</si>
  <si>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</si>
  <si>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</si>
  <si>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</si>
  <si>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</si>
  <si>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</si>
  <si>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</si>
  <si>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</si>
  <si>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</si>
  <si>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</si>
  <si>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</si>
  <si>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</si>
  <si>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</si>
  <si>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</si>
  <si>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</si>
  <si>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</si>
  <si>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</si>
  <si>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</si>
  <si>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</si>
  <si>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</si>
  <si>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</si>
  <si>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</si>
  <si>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</si>
  <si>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</si>
  <si>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</si>
  <si>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</si>
  <si>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</si>
  <si>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</si>
  <si>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</si>
  <si>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</si>
  <si>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</si>
  <si>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</si>
  <si>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</si>
  <si>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</si>
  <si>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</si>
  <si>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</si>
  <si>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</si>
  <si>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</si>
  <si>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</si>
  <si>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</si>
  <si>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</si>
  <si>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</si>
  <si>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</si>
  <si>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</si>
  <si>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</si>
  <si>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</si>
  <si>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</si>
  <si>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</si>
  <si>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</si>
  <si>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</si>
  <si>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</si>
  <si>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</si>
  <si>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</si>
  <si>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</si>
  <si>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</si>
  <si>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</si>
  <si>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</si>
  <si>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</si>
  <si>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</si>
  <si>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</si>
  <si>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</si>
  <si>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</si>
  <si>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</si>
  <si>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</si>
  <si>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</si>
  <si>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</si>
  <si>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</si>
  <si>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</si>
  <si>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</si>
  <si>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</si>
  <si>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</si>
  <si>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</si>
  <si>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</si>
  <si>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</si>
  <si>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</si>
  <si>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</si>
  <si>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</si>
  <si>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</si>
  <si>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</si>
  <si>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</si>
  <si>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</si>
  <si>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</si>
  <si>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</si>
  <si>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</si>
  <si>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</si>
  <si>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</si>
  <si>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</si>
  <si>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</si>
  <si>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</si>
  <si>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</si>
  <si>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</si>
  <si>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</si>
  <si>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</si>
  <si>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</si>
  <si>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</si>
  <si>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</si>
  <si>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</si>
  <si>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</si>
  <si>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</si>
  <si>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</si>
  <si>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</si>
  <si>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</si>
  <si>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</si>
  <si>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</si>
  <si>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</si>
  <si>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</si>
  <si>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</si>
  <si>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</si>
  <si>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</si>
  <si>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</si>
  <si>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</si>
  <si>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</si>
  <si>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</si>
  <si>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</si>
  <si>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</si>
  <si>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</si>
  <si>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</si>
  <si>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</si>
  <si>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</si>
  <si>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</si>
  <si>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</si>
  <si>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</si>
  <si>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</si>
  <si>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</si>
  <si>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</si>
  <si>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</si>
  <si>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</si>
  <si>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</si>
  <si>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</si>
  <si>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</si>
  <si>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</si>
  <si>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</si>
  <si>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</si>
  <si>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</si>
  <si>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</si>
  <si>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</si>
  <si>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</si>
  <si>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</si>
  <si>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</si>
  <si>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</si>
  <si>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</si>
  <si>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</si>
  <si>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</si>
  <si>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</si>
  <si>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</si>
  <si>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</si>
  <si>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</si>
  <si>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</si>
  <si>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</si>
  <si>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</si>
  <si>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</si>
  <si>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</si>
  <si>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</si>
  <si>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</si>
  <si>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</si>
  <si>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</si>
  <si>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</si>
  <si>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</si>
  <si>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</si>
  <si>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</si>
  <si>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</si>
  <si>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</si>
  <si>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</si>
  <si>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</si>
  <si>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</si>
  <si>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</si>
  <si>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</si>
  <si>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</si>
  <si>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</si>
  <si>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</si>
  <si>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</si>
  <si>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</si>
  <si>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</si>
  <si>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</si>
  <si>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</si>
  <si>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</si>
  <si>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</si>
  <si>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</si>
  <si>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</si>
  <si>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</si>
  <si>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</si>
  <si>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</si>
  <si>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</si>
  <si>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</si>
  <si>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</si>
  <si>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</si>
  <si>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</si>
  <si>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</si>
  <si>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</si>
  <si>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</si>
  <si>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</si>
  <si>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</si>
  <si>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</si>
  <si>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</si>
  <si>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</si>
  <si>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</si>
  <si>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</si>
  <si>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</si>
  <si>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</si>
  <si>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</si>
  <si>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</si>
  <si>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</si>
  <si>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</si>
  <si>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</si>
  <si>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</si>
  <si>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</si>
  <si>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</si>
  <si>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</si>
  <si>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</si>
  <si>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</si>
  <si>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</si>
  <si>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</si>
  <si>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</si>
  <si>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</si>
  <si>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</si>
  <si>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</si>
  <si>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</si>
  <si>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</si>
  <si>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</si>
  <si>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</si>
  <si>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</si>
  <si>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</si>
  <si>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</si>
  <si>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</si>
  <si>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</si>
  <si>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</si>
  <si>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</si>
  <si>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</si>
  <si>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</si>
  <si>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</si>
  <si>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</si>
  <si>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</si>
  <si>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</si>
  <si>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</si>
  <si>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</si>
  <si>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</si>
  <si>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</si>
  <si>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</si>
  <si>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</si>
  <si>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</si>
  <si>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</si>
  <si>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</si>
  <si>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</si>
  <si>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</si>
  <si>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</si>
  <si>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</si>
  <si>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</si>
  <si>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</si>
  <si>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</si>
  <si>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</si>
  <si>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</si>
  <si>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</si>
  <si>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</si>
  <si>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</si>
  <si>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</si>
  <si>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</si>
  <si>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</si>
  <si>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</si>
  <si>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</si>
  <si>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</si>
  <si>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</si>
  <si>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</si>
  <si>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</si>
  <si>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</si>
  <si>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</si>
  <si>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</si>
  <si>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</si>
  <si>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</si>
  <si>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</si>
  <si>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</si>
  <si>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</si>
  <si>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</si>
  <si>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</si>
  <si>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</si>
  <si>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</si>
  <si>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</si>
  <si>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</si>
  <si>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</si>
  <si>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</si>
  <si>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</si>
  <si>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</si>
  <si>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</si>
  <si>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</si>
  <si>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</si>
  <si>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</si>
  <si>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</si>
  <si>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</si>
  <si>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</si>
  <si>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</si>
  <si>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</si>
  <si>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</si>
  <si>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</si>
  <si>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</si>
  <si>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</si>
  <si>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</si>
  <si>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</si>
  <si>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</si>
  <si>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</si>
  <si>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</si>
  <si>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</si>
  <si>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</si>
  <si>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</si>
  <si>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</si>
  <si>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</si>
  <si>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</si>
  <si>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</si>
  <si>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</si>
  <si>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</si>
  <si>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</si>
  <si>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</si>
  <si>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</si>
  <si>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</si>
  <si>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</si>
  <si>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</si>
  <si>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</si>
  <si>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</si>
  <si>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</si>
  <si>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</si>
  <si>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</si>
  <si>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</si>
  <si>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</si>
  <si>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</si>
  <si>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</si>
  <si>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</si>
  <si>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</si>
  <si>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</si>
  <si>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</si>
  <si>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</si>
  <si>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</si>
  <si>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</si>
  <si>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</si>
  <si>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</si>
  <si>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</si>
  <si>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</si>
  <si>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</si>
  <si>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</si>
  <si>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</si>
  <si>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</si>
  <si>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</si>
  <si>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</si>
  <si>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</si>
  <si>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</si>
  <si>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</si>
  <si>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</si>
  <si>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</si>
  <si>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</si>
  <si>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</si>
  <si>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</si>
  <si>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</si>
  <si>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</si>
  <si>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</si>
  <si>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</si>
  <si>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</si>
  <si>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</si>
  <si>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</si>
  <si>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</si>
  <si>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</si>
  <si>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</si>
  <si>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</si>
  <si>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</si>
  <si>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</si>
  <si>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</si>
  <si>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</si>
  <si>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</si>
  <si>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</si>
  <si>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</si>
  <si>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</si>
  <si>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</si>
  <si>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</si>
  <si>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</si>
  <si>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</si>
  <si>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</si>
  <si>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</si>
  <si>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</si>
  <si>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</si>
  <si>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</si>
  <si>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</si>
  <si>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</si>
  <si>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</si>
  <si>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</si>
  <si>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</si>
  <si>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</si>
  <si>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</si>
  <si>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</si>
  <si>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</si>
  <si>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</si>
  <si>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</si>
  <si>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</si>
  <si>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</si>
  <si>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</si>
  <si>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</si>
  <si>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</si>
  <si>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</si>
  <si>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</si>
  <si>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</si>
  <si>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</si>
  <si>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</si>
  <si>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</si>
  <si>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</si>
  <si>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</si>
  <si>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</si>
  <si>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</si>
  <si>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</si>
  <si>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</si>
  <si>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</si>
  <si>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</si>
  <si>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</si>
  <si>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</si>
  <si>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</si>
  <si>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</si>
  <si>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</si>
  <si>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</si>
  <si>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</si>
  <si>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</si>
  <si>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</si>
  <si>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</si>
  <si>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</si>
  <si>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</si>
  <si>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</si>
  <si>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</si>
  <si>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</si>
  <si>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</si>
  <si>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</si>
  <si>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</si>
  <si>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</si>
  <si>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</si>
  <si>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</si>
  <si>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</si>
  <si>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</si>
  <si>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</si>
  <si>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</si>
  <si>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</si>
  <si>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</si>
  <si>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</si>
  <si>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</si>
  <si>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</si>
  <si>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</si>
  <si>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</si>
  <si>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</si>
  <si>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</si>
  <si>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</si>
  <si>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</si>
  <si>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</si>
  <si>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</si>
  <si>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</si>
  <si>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</si>
  <si>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</si>
  <si>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</si>
  <si>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</si>
  <si>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</si>
  <si>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</si>
  <si>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</si>
  <si>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</si>
  <si>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</si>
  <si>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</si>
  <si>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</si>
  <si>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</si>
  <si>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</si>
  <si>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</si>
  <si>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</si>
  <si>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</si>
  <si>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</si>
  <si>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</si>
  <si>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</si>
  <si>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</si>
  <si>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</si>
  <si>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</si>
  <si>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</si>
  <si>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</si>
  <si>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</si>
  <si>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</si>
  <si>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</si>
  <si>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</si>
  <si>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</si>
  <si>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</si>
  <si>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</si>
  <si>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</si>
  <si>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</si>
  <si>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</si>
  <si>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</si>
  <si>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</si>
  <si>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</si>
  <si>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</si>
  <si>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</si>
  <si>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</si>
  <si>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</si>
  <si>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</si>
  <si>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</si>
  <si>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</si>
  <si>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</si>
  <si>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</si>
  <si>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</si>
  <si>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</si>
  <si>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</si>
  <si>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</si>
  <si>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</si>
  <si>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</si>
  <si>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</si>
  <si>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</si>
  <si>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</si>
  <si>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</si>
  <si>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</si>
  <si>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</si>
  <si>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</si>
  <si>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</si>
  <si>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</si>
  <si>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</si>
  <si>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</si>
  <si>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</si>
  <si>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</si>
  <si>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</si>
  <si>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</si>
  <si>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</si>
  <si>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</si>
  <si>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</si>
  <si>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</si>
  <si>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</si>
  <si>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</si>
  <si>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</si>
  <si>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</si>
  <si>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</si>
  <si>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</si>
  <si>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</si>
  <si>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</si>
  <si>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</si>
  <si>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</si>
  <si>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</si>
  <si>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</si>
  <si>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</si>
  <si>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</si>
  <si>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</si>
  <si>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</si>
  <si>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</si>
  <si>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</si>
  <si>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</si>
  <si>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</si>
  <si>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</si>
  <si>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</si>
  <si>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</si>
  <si>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</si>
  <si>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</si>
  <si>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</si>
  <si>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</si>
  <si>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</si>
  <si>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</si>
  <si>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</si>
  <si>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</si>
  <si>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</si>
  <si>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</si>
  <si>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</si>
  <si>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</si>
  <si>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</si>
  <si>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</si>
  <si>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</si>
  <si>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</si>
  <si>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</si>
  <si>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</si>
  <si>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</si>
  <si>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</si>
  <si>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</si>
  <si>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</si>
  <si>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</si>
  <si>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</si>
  <si>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</si>
  <si>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</si>
  <si>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</si>
  <si>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</si>
  <si>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</si>
  <si>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</si>
  <si>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</si>
  <si>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</si>
  <si>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</si>
  <si>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</si>
  <si>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</si>
  <si>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</si>
  <si>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</si>
  <si>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</si>
  <si>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</si>
  <si>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</si>
  <si>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</si>
  <si>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</si>
  <si>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</si>
  <si>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</si>
  <si>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</si>
  <si>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</si>
  <si>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</si>
  <si>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</si>
  <si>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</si>
  <si>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</si>
  <si>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</si>
  <si>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</si>
  <si>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</si>
  <si>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</si>
  <si>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</si>
  <si>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</si>
  <si>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</si>
  <si>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</si>
  <si>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</si>
  <si>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</si>
  <si>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</si>
  <si>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</si>
  <si>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</si>
  <si>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</si>
  <si>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</si>
  <si>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</si>
  <si>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</si>
  <si>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</si>
  <si>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</si>
  <si>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</si>
  <si>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</si>
  <si>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</si>
  <si>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</si>
  <si>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</si>
  <si>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</si>
  <si>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</si>
  <si>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</si>
  <si>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</si>
  <si>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</si>
  <si>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</si>
  <si>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</si>
  <si>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</si>
  <si>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</si>
  <si>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</si>
  <si>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</si>
  <si>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</si>
  <si>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</si>
  <si>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</si>
  <si>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</si>
  <si>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</si>
  <si>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</si>
  <si>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</si>
  <si>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</si>
  <si>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</si>
  <si>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</si>
  <si>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</si>
  <si>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</si>
  <si>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</si>
  <si>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</si>
  <si>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</si>
  <si>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</si>
  <si>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</si>
  <si>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</si>
  <si>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</si>
  <si>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</si>
  <si>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</si>
  <si>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</si>
  <si>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</si>
  <si>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</si>
  <si>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</si>
  <si>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</si>
  <si>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</si>
  <si>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</si>
  <si>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</si>
  <si>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</si>
  <si>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</si>
  <si>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</si>
  <si>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</si>
  <si>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</si>
  <si>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</si>
  <si>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</si>
  <si>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</si>
  <si>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</si>
  <si>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</si>
  <si>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</si>
  <si>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</si>
  <si>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</si>
  <si>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</si>
  <si>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</si>
  <si>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</si>
  <si>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</si>
  <si>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</si>
  <si>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</si>
  <si>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</si>
  <si>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</si>
  <si>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</si>
  <si>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</si>
  <si>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</si>
  <si>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</si>
  <si>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</si>
  <si>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</si>
  <si>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</si>
  <si>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</si>
  <si>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</si>
  <si>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</si>
  <si>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</si>
  <si>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</si>
  <si>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</si>
  <si>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</si>
  <si>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</si>
  <si>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</si>
  <si>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</si>
  <si>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</si>
  <si>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</si>
  <si>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</si>
  <si>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</si>
  <si>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</si>
  <si>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</si>
  <si>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</si>
  <si>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</si>
  <si>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</si>
  <si>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</si>
  <si>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</si>
  <si>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</si>
  <si>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</si>
  <si>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</si>
  <si>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</si>
  <si>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</si>
  <si>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</si>
  <si>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</si>
  <si>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</si>
  <si>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</si>
  <si>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</si>
  <si>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</si>
  <si>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</si>
  <si>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</si>
  <si>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</si>
  <si>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</si>
  <si>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</si>
  <si>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</si>
  <si>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</si>
  <si>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</si>
  <si>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</si>
  <si>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</si>
  <si>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</si>
  <si>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</si>
  <si>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</si>
  <si>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</si>
  <si>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</si>
  <si>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</si>
  <si>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</si>
  <si>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</si>
  <si>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</si>
  <si>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</si>
  <si>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</si>
  <si>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</si>
  <si>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</si>
  <si>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</si>
  <si>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</si>
  <si>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</si>
  <si>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</si>
  <si>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</si>
  <si>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</si>
  <si>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</si>
  <si>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</si>
  <si>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</si>
  <si>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</si>
  <si>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</si>
  <si>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</si>
  <si>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</si>
  <si>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</si>
  <si>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</si>
  <si>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</si>
  <si>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</si>
  <si>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</si>
  <si>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</si>
  <si>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</si>
  <si>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</si>
  <si>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</si>
  <si>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</si>
  <si>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</si>
  <si>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</si>
  <si>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</si>
  <si>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</si>
  <si>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</si>
  <si>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</si>
  <si>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</si>
  <si>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</si>
  <si>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</si>
  <si>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</si>
  <si>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</si>
  <si>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</si>
  <si>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</si>
  <si>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</si>
  <si>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</si>
  <si>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</si>
  <si>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</si>
  <si>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</si>
  <si>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</si>
  <si>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</si>
  <si>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</si>
  <si>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</si>
  <si>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</si>
  <si>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</si>
  <si>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</si>
  <si>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</si>
  <si>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</si>
  <si>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</si>
  <si>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</si>
  <si>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</si>
  <si>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</si>
  <si>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</si>
  <si>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</si>
  <si>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</si>
  <si>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</si>
  <si>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</si>
  <si>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</si>
  <si>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</si>
  <si>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</si>
  <si>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</si>
  <si>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</si>
  <si>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</si>
  <si>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</si>
  <si>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</si>
  <si>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</si>
  <si>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</si>
  <si>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</si>
  <si>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</si>
  <si>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</si>
  <si>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</si>
  <si>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</si>
  <si>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</si>
  <si>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</si>
  <si>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</si>
  <si>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</si>
  <si>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</si>
  <si>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</si>
  <si>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</si>
  <si>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</si>
  <si>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</si>
  <si>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</si>
  <si>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</si>
  <si>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</si>
  <si>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</si>
  <si>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</si>
  <si>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</si>
  <si>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</si>
  <si>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</si>
  <si>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</si>
  <si>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</si>
  <si>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</si>
  <si>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</si>
  <si>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</si>
  <si>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</si>
  <si>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</si>
  <si>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</si>
  <si>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</si>
  <si>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</si>
  <si>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</si>
  <si>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</si>
  <si>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</si>
  <si>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</si>
  <si>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</si>
  <si>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</si>
  <si>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</si>
  <si>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</si>
  <si>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</si>
  <si>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</si>
  <si>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</si>
  <si>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</si>
  <si>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</si>
  <si>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</si>
  <si>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</si>
  <si>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</si>
  <si>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</si>
  <si>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</si>
  <si>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</si>
  <si>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</si>
  <si>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</si>
  <si>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</si>
  <si>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</si>
  <si>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</si>
  <si>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</si>
  <si>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</si>
  <si>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</si>
  <si>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</si>
  <si>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</si>
  <si>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</si>
  <si>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</si>
  <si>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</si>
  <si>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</si>
  <si>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</si>
  <si>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</si>
  <si>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</si>
  <si>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</si>
  <si>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</si>
  <si>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</si>
  <si>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</si>
  <si>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</si>
  <si>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</si>
  <si>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</si>
  <si>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</si>
  <si>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</si>
  <si>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</si>
  <si>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</si>
  <si>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</si>
  <si>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</si>
  <si>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</si>
  <si>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</si>
  <si>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</si>
  <si>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</si>
  <si>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</si>
  <si>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</si>
  <si>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</si>
  <si>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</si>
  <si>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</si>
  <si>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</si>
  <si>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</si>
  <si>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</si>
  <si>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</si>
  <si>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</si>
  <si>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</si>
  <si>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</si>
  <si>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</si>
  <si>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</si>
  <si>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</si>
  <si>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</si>
  <si>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</si>
  <si>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</si>
  <si>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</si>
  <si>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</si>
  <si>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</si>
  <si>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</si>
  <si>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</si>
  <si>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</si>
  <si>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</si>
  <si>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</si>
  <si>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</si>
  <si>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</si>
  <si>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</si>
  <si>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</si>
  <si>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</si>
  <si>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</si>
  <si>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</si>
  <si>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</si>
  <si>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</si>
  <si>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</si>
  <si>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</si>
  <si>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</si>
  <si>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</si>
  <si>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</si>
  <si>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</si>
  <si>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</si>
  <si>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</si>
  <si>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</si>
  <si>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</si>
  <si>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</si>
  <si>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</si>
  <si>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</si>
  <si>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</si>
  <si>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</si>
  <si>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</si>
  <si>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</si>
  <si>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</si>
  <si>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</si>
  <si>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</si>
  <si>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</si>
  <si>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</si>
  <si>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</si>
  <si>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</si>
  <si>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</si>
  <si>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</si>
  <si>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</si>
  <si>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</si>
  <si>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</si>
  <si>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</si>
  <si>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</si>
  <si>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</si>
  <si>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</si>
  <si>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</si>
  <si>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</si>
  <si>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</si>
  <si>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</si>
  <si>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</si>
  <si>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</si>
  <si>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</si>
  <si>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</si>
  <si>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</si>
  <si>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</si>
  <si>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</si>
  <si>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</si>
  <si>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</si>
  <si>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</si>
  <si>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</si>
  <si>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</si>
  <si>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</si>
  <si>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</si>
  <si>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</si>
  <si>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</si>
  <si>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</si>
  <si>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</si>
  <si>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</si>
  <si>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</si>
  <si>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</si>
  <si>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</si>
  <si>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</si>
  <si>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</si>
  <si>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</si>
  <si>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</si>
  <si>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</si>
  <si>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</si>
  <si>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</si>
  <si>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</si>
  <si>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</si>
  <si>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</si>
  <si>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</si>
  <si>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</si>
  <si>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</si>
  <si>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</si>
  <si>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</si>
  <si>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</si>
  <si>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</si>
  <si>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</si>
  <si>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</si>
  <si>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</si>
  <si>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</si>
  <si>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</si>
  <si>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</si>
  <si>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</si>
  <si>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</si>
  <si>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</si>
  <si>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</si>
  <si>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</si>
  <si>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</si>
  <si>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</si>
  <si>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</si>
  <si>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</si>
  <si>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</si>
  <si>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</si>
  <si>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</si>
  <si>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</si>
  <si>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</si>
  <si>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</si>
  <si>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</si>
  <si>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</si>
  <si>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</si>
  <si>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</si>
  <si>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</si>
  <si>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</si>
  <si>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</si>
  <si>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</si>
  <si>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</si>
  <si>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</si>
  <si>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</si>
  <si>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</si>
  <si>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</si>
  <si>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</si>
  <si>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</si>
  <si>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</si>
  <si>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</si>
  <si>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</si>
  <si>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</si>
  <si>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</si>
  <si>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</si>
  <si>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</si>
  <si>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</si>
  <si>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</si>
  <si>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</si>
  <si>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</si>
  <si>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</si>
  <si>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</si>
  <si>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</si>
  <si>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</si>
  <si>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</si>
  <si>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</si>
  <si>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</si>
  <si>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</si>
  <si>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</si>
  <si>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</si>
  <si>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</si>
  <si>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</si>
  <si>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</si>
  <si>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</si>
  <si>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</si>
  <si>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</si>
  <si>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</si>
  <si>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</si>
  <si>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</si>
  <si>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</si>
  <si>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</si>
  <si>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</si>
  <si>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</si>
  <si>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</si>
  <si>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</si>
  <si>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</si>
  <si>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</si>
  <si>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</si>
  <si>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</si>
  <si>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</si>
  <si>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</si>
  <si>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</si>
  <si>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</si>
  <si>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</si>
  <si>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</si>
  <si>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</si>
  <si>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</si>
  <si>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</si>
  <si>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</si>
  <si>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</si>
  <si>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</si>
  <si>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</si>
  <si>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</si>
  <si>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</si>
  <si>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</si>
  <si>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</si>
  <si>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</si>
  <si>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</si>
  <si>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</si>
  <si>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</si>
  <si>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</si>
  <si>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</si>
  <si>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</si>
  <si>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</si>
  <si>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</si>
  <si>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</si>
  <si>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</si>
  <si>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</si>
  <si>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</si>
  <si>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</si>
  <si>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</si>
  <si>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</si>
  <si>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</si>
  <si>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</si>
  <si>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</si>
  <si>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</si>
  <si>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</si>
  <si>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</si>
  <si>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</si>
  <si>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</si>
  <si>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</si>
  <si>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</si>
  <si>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</si>
  <si>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</si>
  <si>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</si>
  <si>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</si>
  <si>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</si>
  <si>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</si>
  <si>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</si>
  <si>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</si>
  <si>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</si>
  <si>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</si>
  <si>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</si>
  <si>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</si>
  <si>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</si>
  <si>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</si>
  <si>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</si>
  <si>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</si>
  <si>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</si>
  <si>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</si>
  <si>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</si>
  <si>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</si>
  <si>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</si>
  <si>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</si>
  <si>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</si>
  <si>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</si>
  <si>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</si>
  <si>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</si>
  <si>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</si>
  <si>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</si>
  <si>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</si>
  <si>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</si>
  <si>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</si>
  <si>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</si>
  <si>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</si>
  <si>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</si>
  <si>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</si>
  <si>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</si>
  <si>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</si>
  <si>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</si>
  <si>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</si>
  <si>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</si>
  <si>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</si>
  <si>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</si>
  <si>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</si>
  <si>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</si>
  <si>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</si>
  <si>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</si>
  <si>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</si>
  <si>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</si>
  <si>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</si>
  <si>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</si>
  <si>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</si>
  <si>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</si>
  <si>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</si>
  <si>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</si>
  <si>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</si>
  <si>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</si>
  <si>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</si>
  <si>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</si>
  <si>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</si>
  <si>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</si>
  <si>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</si>
  <si>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</si>
  <si>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</si>
  <si>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</si>
  <si>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</si>
  <si>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</si>
  <si>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</si>
  <si>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</si>
  <si>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</si>
  <si>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</si>
  <si>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</si>
  <si>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</si>
  <si>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</si>
  <si>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</si>
  <si>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</si>
  <si>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</si>
  <si>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</si>
  <si>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</si>
  <si>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</si>
  <si>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</si>
  <si>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</si>
  <si>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</si>
  <si>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</si>
  <si>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</si>
  <si>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</si>
  <si>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</si>
  <si>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</si>
  <si>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</si>
  <si>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</si>
  <si>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</si>
  <si>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</si>
  <si>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</si>
  <si>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</si>
  <si>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</si>
  <si>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</si>
  <si>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</si>
  <si>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</si>
  <si>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</si>
  <si>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</si>
  <si>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</si>
  <si>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</si>
  <si>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</si>
  <si>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</si>
  <si>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</si>
  <si>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</si>
  <si>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</si>
  <si>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</si>
  <si>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</si>
  <si>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</si>
  <si>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</si>
  <si>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</si>
  <si>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</si>
  <si>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</si>
  <si>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</si>
  <si>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</si>
  <si>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</si>
  <si>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</si>
  <si>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</si>
  <si>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</si>
  <si>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</si>
  <si>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</si>
  <si>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</si>
  <si>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</si>
  <si>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</si>
  <si>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</si>
  <si>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</si>
  <si>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</si>
  <si>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</si>
  <si>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</si>
  <si>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</si>
  <si>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</si>
  <si>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</si>
  <si>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</si>
  <si>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</si>
  <si>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</si>
  <si>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</si>
  <si>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</si>
  <si>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</si>
  <si>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</si>
  <si>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</si>
  <si>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</si>
  <si>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</si>
  <si>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</si>
  <si>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</si>
  <si>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</si>
  <si>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</si>
  <si>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</si>
  <si>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</si>
  <si>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</si>
  <si>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</si>
  <si>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</si>
  <si>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</si>
  <si>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</si>
  <si>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</si>
  <si>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</si>
  <si>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</si>
  <si>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</si>
  <si>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</si>
  <si>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</si>
  <si>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</si>
  <si>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</si>
  <si>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</si>
  <si>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</si>
  <si>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</si>
  <si>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</si>
  <si>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</si>
  <si>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</si>
  <si>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</si>
  <si>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</si>
  <si>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</si>
  <si>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</si>
  <si>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</si>
  <si>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</si>
  <si>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</si>
  <si>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</si>
  <si>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</si>
  <si>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</si>
  <si>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</si>
  <si>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</si>
  <si>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</si>
  <si>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</si>
  <si>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</si>
  <si>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</si>
  <si>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</si>
  <si>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</si>
  <si>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</si>
  <si>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</si>
  <si>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</si>
  <si>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</si>
  <si>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</si>
  <si>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</si>
  <si>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</si>
  <si>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</si>
  <si>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</si>
  <si>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</si>
  <si>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</si>
  <si>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</si>
  <si>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</si>
  <si>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</si>
  <si>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</si>
  <si>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</si>
  <si>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</si>
  <si>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</si>
  <si>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</si>
  <si>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</si>
  <si>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</si>
  <si>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</si>
  <si>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</si>
  <si>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</si>
  <si>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</si>
  <si>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</si>
  <si>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</si>
  <si>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</si>
  <si>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</si>
  <si>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</si>
  <si>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</si>
  <si>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</si>
  <si>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</si>
  <si>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</si>
  <si>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</si>
  <si>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</si>
  <si>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</si>
  <si>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</si>
  <si>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</si>
  <si>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</si>
  <si>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</si>
  <si>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</si>
  <si>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</si>
  <si>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</si>
  <si>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</si>
  <si>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</si>
  <si>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</si>
  <si>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</si>
  <si>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</si>
  <si>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</si>
  <si>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</si>
  <si>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</si>
  <si>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</si>
  <si>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</si>
  <si>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</si>
  <si>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</si>
  <si>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</si>
  <si>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</si>
  <si>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</si>
  <si>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</si>
  <si>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</si>
  <si>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</si>
  <si>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</si>
  <si>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</si>
  <si>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</si>
  <si>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</si>
  <si>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</si>
  <si>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</si>
  <si>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</si>
  <si>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</si>
  <si>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</si>
  <si>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</si>
  <si>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</si>
  <si>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</si>
  <si>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</si>
  <si>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</si>
  <si>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</si>
  <si>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</si>
  <si>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</si>
  <si>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</si>
  <si>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</si>
  <si>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</si>
  <si>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</si>
  <si>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</si>
  <si>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</si>
  <si>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</si>
  <si>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</si>
  <si>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</si>
  <si>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</si>
  <si>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</si>
  <si>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</si>
  <si>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</si>
  <si>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</si>
  <si>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</si>
  <si>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</si>
  <si>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</si>
  <si>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</si>
  <si>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</si>
  <si>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</si>
  <si>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</si>
  <si>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</si>
  <si>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</si>
  <si>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</si>
  <si>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</si>
  <si>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</si>
  <si>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</si>
  <si>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</si>
  <si>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</si>
  <si>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</si>
  <si>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</si>
  <si>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</si>
  <si>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</si>
  <si>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</si>
  <si>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</si>
  <si>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</si>
  <si>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</si>
  <si>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</si>
  <si>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</si>
  <si>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</si>
  <si>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</si>
  <si>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</si>
  <si>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</si>
  <si>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</si>
  <si>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</si>
  <si>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</si>
  <si>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</si>
  <si>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</si>
  <si>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</si>
  <si>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</si>
  <si>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</si>
  <si>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</si>
  <si>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</si>
  <si>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</si>
  <si>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</si>
  <si>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</si>
  <si>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</si>
  <si>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</si>
  <si>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</si>
  <si>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</si>
  <si>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</si>
  <si>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</si>
  <si>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</si>
  <si>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</si>
  <si>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</si>
  <si>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</si>
  <si>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</si>
  <si>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</si>
  <si>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</si>
  <si>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</si>
  <si>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</si>
  <si>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</si>
  <si>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</si>
  <si>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</si>
  <si>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</si>
  <si>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</si>
  <si>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</si>
  <si>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</si>
  <si>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</si>
  <si>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</si>
  <si>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</si>
  <si>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</si>
  <si>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</si>
  <si>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</si>
  <si>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</si>
  <si>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</si>
  <si>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</si>
  <si>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</si>
  <si>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</si>
  <si>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</si>
  <si>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</si>
  <si>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</si>
  <si>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</si>
  <si>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</si>
  <si>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</si>
  <si>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</si>
  <si>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</si>
  <si>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</si>
  <si>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</si>
  <si>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</si>
  <si>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</si>
  <si>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</si>
  <si>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</si>
  <si>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</si>
  <si>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</si>
  <si>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</si>
  <si>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</si>
  <si>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</si>
  <si>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</si>
  <si>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</si>
  <si>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</si>
  <si>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</si>
  <si>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</si>
  <si>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</si>
  <si>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</si>
  <si>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</si>
  <si>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</si>
  <si>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</si>
  <si>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</si>
  <si>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</si>
  <si>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</si>
  <si>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</si>
  <si>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</si>
  <si>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</si>
  <si>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</si>
  <si>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</si>
  <si>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</si>
  <si>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</si>
  <si>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</si>
  <si>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</si>
  <si>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</si>
  <si>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</si>
  <si>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</si>
  <si>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</si>
  <si>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</si>
  <si>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</si>
  <si>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</si>
  <si>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</si>
  <si>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</si>
  <si>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</si>
  <si>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</si>
  <si>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</si>
  <si>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</si>
  <si>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</si>
  <si>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</si>
  <si>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</si>
  <si>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</si>
  <si>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</si>
  <si>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</si>
  <si>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</si>
  <si>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</si>
  <si>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</si>
  <si>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</si>
  <si>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</si>
  <si>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</si>
  <si>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</si>
  <si>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</si>
  <si>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</si>
  <si>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</si>
  <si>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</si>
  <si>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</si>
  <si>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</si>
  <si>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</si>
  <si>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</si>
  <si>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</si>
  <si>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</si>
  <si>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</si>
  <si>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</si>
  <si>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</si>
  <si>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</si>
  <si>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</si>
  <si>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</si>
  <si>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</si>
  <si>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</si>
  <si>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</si>
  <si>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</si>
  <si>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</si>
  <si>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</si>
  <si>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</si>
  <si>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</si>
  <si>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</si>
  <si>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</si>
  <si>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</si>
  <si>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</si>
  <si>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</si>
  <si>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</si>
  <si>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</si>
  <si>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</si>
  <si>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</si>
  <si>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</si>
  <si>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</si>
  <si>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</si>
  <si>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</si>
  <si>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</si>
  <si>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</si>
  <si>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</si>
  <si>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</si>
  <si>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</si>
  <si>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</si>
  <si>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</si>
  <si>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</si>
  <si>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</si>
  <si>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</si>
  <si>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</si>
  <si>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</si>
  <si>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</si>
  <si>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</si>
  <si>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</si>
  <si>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</si>
  <si>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</si>
  <si>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</si>
  <si>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</si>
  <si>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</si>
  <si>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</si>
  <si>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</si>
  <si>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</si>
  <si>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</si>
  <si>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</si>
  <si>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</si>
  <si>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</si>
  <si>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</si>
  <si>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</si>
  <si>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</si>
  <si>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</si>
  <si>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</si>
  <si>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</si>
  <si>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</si>
  <si>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</si>
  <si>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</si>
  <si>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</si>
  <si>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</si>
  <si>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</si>
  <si>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</si>
  <si>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</si>
  <si>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</si>
  <si>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</si>
  <si>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</si>
  <si>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</si>
  <si>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</si>
  <si>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</si>
  <si>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</si>
  <si>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</si>
  <si>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</si>
  <si>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</si>
  <si>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</si>
  <si>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</si>
  <si>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</si>
  <si>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</si>
  <si>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</si>
  <si>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</si>
  <si>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</si>
  <si>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</si>
  <si>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</si>
  <si>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</si>
  <si>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</si>
  <si>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</si>
  <si>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</si>
  <si>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</si>
  <si>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</si>
  <si>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</si>
  <si>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</si>
  <si>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</si>
  <si>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</si>
  <si>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</si>
  <si>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</si>
  <si>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</si>
  <si>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</si>
  <si>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</si>
  <si>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</si>
  <si>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</si>
  <si>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</si>
  <si>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</si>
  <si>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</si>
  <si>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</si>
  <si>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</si>
  <si>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</si>
  <si>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</si>
  <si>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</si>
  <si>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</si>
  <si>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</si>
  <si>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</si>
  <si>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</si>
  <si>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</si>
  <si>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</si>
  <si>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</si>
  <si>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</si>
  <si>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</si>
  <si>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</si>
  <si>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</si>
  <si>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</si>
  <si>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</si>
  <si>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</si>
  <si>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</si>
  <si>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</si>
  <si>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</si>
  <si>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</si>
  <si>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</si>
  <si>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</si>
  <si>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</si>
  <si>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</si>
  <si>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</si>
  <si>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</si>
  <si>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</si>
  <si>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</si>
  <si>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</si>
  <si>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</si>
  <si>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</si>
  <si>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</si>
  <si>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</si>
  <si>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</si>
  <si>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</si>
  <si>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</si>
  <si>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</si>
  <si>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</si>
  <si>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</si>
  <si>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</si>
  <si>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</si>
  <si>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</si>
  <si>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</si>
  <si>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</si>
  <si>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</si>
  <si>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</si>
  <si>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</si>
  <si>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</si>
  <si>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</si>
  <si>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</si>
  <si>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</si>
  <si>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</si>
  <si>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</si>
  <si>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</si>
  <si>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</si>
  <si>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</si>
  <si>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</si>
  <si>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</si>
  <si>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</si>
  <si>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</si>
  <si>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</si>
  <si>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</si>
  <si>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</si>
  <si>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</si>
  <si>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</si>
  <si>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</si>
  <si>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</si>
  <si>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</si>
  <si>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</si>
  <si>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</si>
  <si>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</si>
  <si>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</si>
  <si>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</si>
  <si>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</si>
  <si>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</si>
  <si>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</si>
  <si>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</si>
  <si>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</si>
  <si>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</si>
  <si>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</si>
  <si>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</si>
  <si>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</si>
  <si>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</si>
  <si>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</si>
  <si>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</si>
  <si>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</si>
  <si>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</si>
  <si>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</si>
  <si>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</si>
  <si>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</si>
  <si>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</si>
  <si>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</si>
  <si>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</si>
  <si>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</si>
  <si>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</si>
  <si>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</si>
  <si>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</si>
  <si>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</si>
  <si>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</si>
  <si>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</si>
  <si>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</si>
  <si>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</si>
  <si>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</si>
  <si>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</si>
  <si>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</si>
  <si>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</si>
  <si>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</si>
  <si>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</si>
  <si>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</si>
  <si>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</si>
  <si>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</si>
  <si>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</si>
  <si>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</si>
  <si>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</si>
  <si>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</si>
  <si>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</si>
  <si>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</si>
  <si>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</si>
  <si>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</si>
  <si>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</si>
  <si>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</si>
  <si>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</si>
  <si>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</si>
  <si>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</si>
  <si>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</si>
  <si>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</si>
  <si>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</si>
  <si>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</si>
  <si>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</si>
  <si>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</si>
  <si>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</si>
  <si>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</si>
  <si>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</si>
  <si>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</si>
  <si>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</si>
  <si>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</si>
  <si>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</si>
  <si>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</si>
  <si>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</si>
  <si>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</si>
  <si>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</si>
  <si>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</si>
  <si>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</si>
  <si>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</si>
  <si>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</si>
  <si>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</si>
  <si>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</si>
  <si>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</si>
  <si>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</si>
  <si>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</si>
  <si>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</si>
  <si>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</si>
  <si>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</si>
  <si>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</si>
  <si>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</si>
  <si>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</si>
  <si>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</si>
  <si>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</si>
  <si>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</si>
  <si>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</si>
  <si>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</si>
  <si>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</si>
  <si>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</si>
  <si>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</si>
  <si>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</si>
  <si>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</si>
  <si>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</si>
  <si>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</si>
  <si>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</si>
  <si>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</si>
  <si>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</si>
  <si>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</si>
  <si>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</si>
  <si>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</si>
  <si>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</si>
  <si>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</si>
  <si>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</si>
  <si>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</si>
  <si>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</si>
  <si>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</si>
  <si>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</si>
  <si>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</si>
  <si>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</si>
  <si>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</si>
  <si>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</si>
  <si>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</si>
  <si>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</si>
  <si>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</si>
  <si>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</si>
  <si>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</si>
  <si>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</si>
  <si>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</si>
  <si>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</si>
  <si>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</si>
  <si>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</si>
  <si>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</si>
  <si>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</si>
  <si>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</si>
  <si>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</si>
  <si>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</si>
  <si>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</si>
  <si>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</si>
  <si>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</si>
  <si>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</si>
  <si>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</si>
  <si>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</si>
  <si>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</si>
  <si>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</si>
  <si>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</si>
  <si>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</si>
  <si>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</si>
  <si>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</si>
  <si>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</si>
  <si>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</si>
  <si>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</si>
  <si>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</si>
  <si>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</si>
  <si>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</si>
  <si>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</si>
  <si>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</si>
  <si>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</si>
  <si>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</si>
  <si>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</si>
  <si>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</si>
  <si>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</si>
  <si>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</si>
  <si>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</si>
  <si>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</si>
  <si>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</si>
  <si>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</si>
  <si>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</si>
  <si>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</si>
  <si>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</si>
  <si>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</si>
  <si>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</si>
  <si>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</si>
  <si>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</si>
  <si>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</si>
  <si>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</si>
  <si>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</si>
  <si>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</si>
  <si>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</si>
  <si>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</si>
  <si>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</si>
  <si>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</si>
  <si>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</si>
  <si>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</si>
  <si>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</si>
  <si>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</si>
  <si>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</si>
  <si>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</si>
  <si>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</si>
  <si>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</si>
  <si>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</si>
  <si>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</si>
  <si>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</si>
  <si>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</si>
  <si>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</si>
  <si>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</si>
  <si>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</si>
  <si>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</si>
  <si>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</si>
  <si>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</si>
  <si>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</si>
  <si>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</si>
  <si>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</si>
  <si>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</si>
  <si>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</si>
  <si>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</si>
  <si>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</si>
  <si>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</si>
  <si>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</si>
  <si>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</si>
  <si>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</si>
  <si>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</si>
  <si>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</si>
  <si>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</si>
  <si>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</si>
  <si>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</si>
  <si>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</si>
  <si>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</si>
  <si>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</si>
  <si>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</si>
  <si>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</si>
  <si>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</si>
  <si>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</si>
  <si>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</si>
  <si>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</si>
  <si>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</si>
  <si>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</si>
  <si>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</si>
  <si>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</si>
  <si>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</si>
  <si>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</si>
  <si>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</si>
  <si>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</si>
  <si>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</si>
  <si>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</si>
  <si>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</si>
  <si>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</si>
  <si>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</si>
  <si>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</si>
  <si>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</si>
  <si>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</si>
  <si>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</si>
  <si>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</si>
  <si>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</si>
  <si>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</si>
  <si>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</si>
  <si>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</si>
  <si>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</si>
  <si>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</si>
  <si>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</si>
  <si>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</si>
  <si>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</si>
  <si>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</si>
  <si>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</si>
  <si>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</si>
  <si>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</si>
  <si>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</si>
  <si>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</si>
  <si>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</si>
  <si>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</si>
  <si>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</si>
  <si>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</si>
  <si>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</si>
  <si>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</si>
  <si>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</si>
  <si>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</si>
  <si>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</si>
  <si>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</si>
  <si>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</si>
  <si>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</si>
  <si>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</si>
  <si>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</si>
  <si>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</si>
  <si>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</si>
  <si>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</si>
  <si>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</si>
  <si>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</si>
  <si>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</si>
  <si>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</si>
  <si>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</si>
  <si>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</si>
  <si>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</si>
  <si>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</si>
  <si>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</si>
  <si>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</si>
  <si>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</si>
  <si>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</si>
  <si>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</si>
  <si>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</si>
  <si>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</si>
  <si>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</si>
  <si>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</si>
  <si>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</si>
  <si>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</si>
  <si>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</si>
  <si>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</si>
  <si>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</si>
  <si>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</si>
  <si>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</si>
  <si>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</si>
  <si>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</si>
  <si>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</si>
  <si>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</si>
  <si>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</si>
  <si>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</si>
  <si>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</si>
  <si>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</si>
  <si>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</si>
  <si>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</si>
  <si>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</si>
  <si>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</si>
  <si>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</si>
  <si>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</si>
  <si>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</si>
  <si>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</si>
  <si>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</si>
  <si>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</si>
  <si>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</si>
  <si>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</si>
  <si>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</si>
  <si>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</si>
  <si>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</si>
  <si>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</si>
  <si>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</si>
  <si>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</si>
  <si>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</si>
  <si>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</si>
  <si>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</si>
  <si>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</si>
  <si>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</si>
  <si>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</si>
  <si>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</si>
  <si>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</si>
  <si>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</si>
  <si>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</si>
  <si>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</si>
  <si>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</si>
  <si>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</si>
  <si>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</si>
  <si>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</si>
  <si>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</si>
  <si>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</si>
  <si>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</si>
  <si>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</si>
  <si>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</si>
  <si>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</si>
  <si>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</si>
  <si>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</si>
  <si>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</si>
  <si>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</si>
  <si>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</si>
  <si>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</si>
  <si>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</si>
  <si>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</si>
  <si>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</si>
  <si>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</si>
  <si>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</si>
  <si>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</si>
  <si>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</si>
  <si>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</si>
  <si>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</si>
  <si>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</si>
  <si>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</si>
  <si>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</si>
  <si>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</si>
  <si>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</si>
  <si>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</si>
  <si>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</si>
  <si>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</si>
  <si>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</si>
  <si>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</si>
  <si>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</si>
  <si>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</si>
  <si>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</si>
  <si>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</si>
  <si>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</si>
  <si>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</si>
  <si>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</si>
  <si>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</si>
  <si>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</si>
  <si>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</si>
  <si>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</si>
  <si>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</si>
  <si>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</si>
  <si>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</si>
  <si>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</si>
  <si>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</si>
  <si>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</si>
  <si>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</si>
  <si>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</si>
  <si>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</si>
  <si>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</si>
  <si>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</si>
  <si>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</si>
  <si>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</si>
  <si>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</si>
  <si>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</si>
  <si>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</si>
  <si>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</si>
  <si>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</si>
  <si>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</si>
  <si>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</si>
  <si>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</si>
  <si>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</si>
  <si>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</si>
  <si>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</si>
  <si>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</si>
  <si>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</si>
  <si>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</si>
  <si>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</si>
  <si>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</si>
  <si>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</si>
  <si>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</si>
  <si>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</si>
  <si>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</si>
  <si>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</si>
  <si>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</si>
  <si>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</si>
  <si>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</si>
  <si>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</si>
  <si>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</si>
  <si>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</si>
  <si>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</si>
  <si>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</si>
  <si>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</si>
  <si>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</si>
  <si>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</si>
  <si>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</si>
  <si>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</si>
  <si>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</si>
  <si>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</si>
  <si>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</si>
  <si>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</si>
  <si>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</si>
  <si>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</si>
  <si>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</si>
  <si>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</si>
  <si>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</si>
  <si>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</si>
  <si>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</si>
  <si>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</si>
  <si>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</si>
  <si>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</si>
  <si>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</si>
  <si>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</si>
  <si>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</si>
  <si>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</si>
  <si>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</si>
  <si>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</si>
  <si>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</si>
  <si>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</si>
  <si>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</si>
  <si>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</si>
  <si>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</si>
  <si>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</si>
  <si>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</si>
  <si>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</si>
  <si>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</si>
  <si>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</si>
  <si>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</si>
  <si>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</si>
  <si>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</si>
  <si>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</si>
  <si>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</si>
  <si>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</si>
  <si>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</si>
  <si>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</si>
  <si>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</si>
  <si>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</si>
  <si>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</si>
  <si>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</si>
  <si>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</si>
  <si>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</si>
  <si>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</si>
  <si>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</si>
  <si>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</si>
  <si>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</si>
  <si>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</si>
  <si>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</si>
  <si>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</si>
  <si>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</si>
  <si>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</si>
  <si>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</si>
  <si>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</si>
  <si>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</si>
  <si>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</si>
  <si>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</si>
  <si>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</si>
  <si>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</si>
  <si>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</si>
  <si>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</si>
  <si>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</si>
  <si>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</si>
  <si>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</si>
  <si>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</si>
  <si>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</si>
  <si>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</si>
  <si>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</si>
  <si>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</si>
  <si>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</si>
  <si>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</si>
  <si>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</si>
  <si>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</si>
  <si>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</si>
  <si>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</si>
  <si>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</si>
  <si>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</si>
  <si>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</si>
  <si>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</si>
  <si>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</si>
  <si>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</si>
  <si>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</si>
  <si>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</si>
  <si>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</si>
  <si>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</si>
  <si>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</si>
  <si>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</si>
  <si>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</si>
  <si>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</si>
  <si>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</si>
  <si>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</si>
  <si>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</si>
  <si>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</si>
  <si>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</si>
  <si>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</si>
  <si>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</si>
  <si>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</si>
  <si>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</si>
  <si>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</si>
  <si>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</si>
  <si>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</si>
  <si>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</si>
  <si>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</si>
  <si>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</si>
  <si>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</si>
  <si>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</si>
  <si>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</si>
  <si>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</si>
  <si>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</si>
  <si>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</si>
  <si>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</si>
  <si>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</si>
  <si>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</si>
  <si>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</si>
  <si>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</si>
  <si>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</si>
  <si>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</si>
  <si>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</si>
  <si>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</si>
  <si>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</si>
  <si>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</si>
  <si>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</si>
  <si>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</si>
  <si>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</si>
  <si>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</si>
  <si>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</si>
  <si>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</si>
  <si>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</si>
  <si>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</si>
  <si>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</si>
  <si>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</si>
  <si>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</si>
  <si>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</si>
  <si>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</si>
  <si>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</si>
  <si>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</si>
  <si>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</si>
  <si>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</si>
  <si>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</si>
  <si>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</si>
  <si>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</si>
  <si>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</si>
  <si>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</si>
  <si>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</si>
  <si>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</si>
  <si>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</si>
  <si>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</si>
  <si>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</si>
  <si>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</si>
  <si>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</si>
  <si>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</si>
  <si>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</si>
  <si>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</si>
  <si>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</si>
  <si>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</si>
  <si>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</si>
  <si>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</si>
  <si>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</si>
  <si>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</si>
  <si>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</si>
  <si>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</si>
  <si>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</si>
  <si>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</si>
  <si>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</si>
  <si>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</si>
  <si>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</si>
  <si>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</si>
  <si>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</si>
  <si>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</si>
  <si>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</si>
  <si>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</si>
  <si>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</si>
  <si>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</si>
  <si>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</si>
  <si>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</si>
  <si>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</si>
  <si>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</si>
  <si>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</si>
  <si>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</si>
  <si>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</si>
  <si>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</si>
  <si>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</si>
  <si>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</si>
  <si>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</si>
  <si>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</si>
  <si>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</si>
  <si>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</si>
  <si>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</si>
  <si>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</si>
  <si>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</si>
  <si>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</si>
  <si>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</si>
  <si>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</si>
  <si>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</si>
  <si>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</si>
  <si>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</si>
  <si>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</si>
  <si>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</si>
  <si>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</si>
  <si>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</si>
  <si>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</si>
  <si>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</si>
  <si>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</si>
  <si>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</si>
  <si>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</si>
  <si>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</si>
  <si>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</si>
  <si>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</si>
  <si>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</si>
  <si>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</si>
  <si>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</si>
  <si>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</si>
  <si>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</si>
  <si>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</si>
  <si>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</si>
  <si>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</si>
  <si>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</si>
  <si>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</si>
  <si>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</si>
  <si>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</si>
  <si>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</si>
  <si>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</si>
  <si>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</si>
  <si>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</si>
  <si>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</si>
  <si>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</si>
  <si>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</si>
  <si>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</si>
  <si>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</si>
  <si>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</si>
  <si>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</si>
  <si>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</si>
  <si>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</si>
  <si>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</si>
  <si>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</si>
  <si>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</si>
  <si>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</si>
  <si>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</si>
  <si>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</si>
  <si>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</si>
  <si>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</si>
  <si>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</si>
  <si>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</si>
  <si>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</si>
  <si>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</si>
  <si>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</si>
  <si>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</si>
  <si>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</si>
  <si>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</si>
  <si>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</si>
  <si>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</si>
  <si>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</si>
  <si>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</si>
  <si>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</si>
  <si>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</si>
  <si>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</si>
  <si>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</si>
  <si>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</si>
  <si>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</si>
  <si>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</si>
  <si>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</si>
  <si>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</si>
  <si>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</si>
  <si>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</si>
  <si>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</si>
  <si>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</si>
  <si>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</si>
  <si>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</si>
  <si>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</si>
  <si>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</si>
  <si>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</si>
  <si>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</si>
  <si>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</si>
  <si>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</si>
  <si>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</si>
  <si>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</si>
  <si>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</si>
  <si>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</si>
  <si>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</si>
  <si>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</si>
  <si>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</si>
  <si>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</si>
  <si>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</si>
  <si>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</si>
  <si>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</si>
  <si>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</si>
  <si>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</si>
  <si>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</si>
  <si>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</si>
  <si>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</si>
  <si>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</si>
  <si>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</si>
  <si>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</si>
  <si>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</si>
  <si>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</si>
  <si>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</si>
  <si>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</si>
  <si>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</si>
  <si>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</si>
  <si>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</si>
  <si>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</si>
  <si>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</si>
  <si>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</si>
  <si>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</si>
  <si>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</si>
  <si>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</si>
  <si>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</si>
  <si>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</si>
  <si>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</si>
  <si>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</si>
  <si>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</si>
  <si>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</si>
  <si>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</si>
  <si>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</si>
  <si>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</si>
  <si>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</si>
  <si>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</si>
  <si>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</si>
  <si>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</si>
  <si>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</si>
  <si>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</si>
  <si>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</si>
  <si>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</si>
  <si>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</si>
  <si>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</si>
  <si>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</si>
  <si>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</si>
  <si>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</si>
  <si>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</si>
  <si>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</si>
  <si>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</si>
  <si>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</si>
  <si>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</si>
  <si>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</si>
  <si>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</si>
  <si>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</si>
  <si>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</si>
  <si>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</si>
  <si>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</si>
  <si>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</si>
  <si>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</si>
  <si>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</si>
  <si>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</si>
  <si>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</si>
  <si>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</si>
  <si>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</si>
  <si>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</si>
  <si>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</si>
  <si>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</si>
  <si>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</si>
  <si>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</si>
  <si>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</si>
  <si>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</si>
  <si>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</si>
  <si>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</si>
  <si>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</si>
  <si>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</si>
  <si>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</si>
  <si>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</si>
  <si>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</si>
  <si>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</si>
  <si>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</si>
  <si>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</si>
  <si>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</si>
  <si>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</si>
  <si>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</si>
  <si>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</si>
  <si>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</si>
  <si>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</si>
  <si>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</si>
  <si>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</si>
  <si>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</si>
  <si>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</si>
  <si>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</si>
  <si>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</si>
  <si>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</si>
  <si>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</si>
  <si>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</si>
  <si>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</si>
  <si>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</si>
  <si>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</si>
  <si>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</si>
  <si>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</si>
  <si>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</si>
  <si>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</si>
  <si>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</si>
  <si>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</si>
  <si>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</si>
  <si>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</si>
  <si>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</si>
  <si>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</si>
  <si>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</si>
  <si>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</si>
  <si>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</si>
  <si>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</si>
  <si>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</si>
  <si>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</si>
  <si>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</si>
  <si>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</si>
  <si>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</si>
  <si>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</si>
  <si>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</si>
  <si>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</si>
  <si>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</si>
  <si>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</si>
  <si>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</si>
  <si>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</si>
  <si>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</si>
  <si>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</si>
  <si>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</si>
  <si>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</si>
  <si>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</si>
  <si>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</si>
  <si>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</si>
  <si>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</si>
  <si>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</si>
  <si>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</si>
  <si>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</si>
  <si>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</si>
  <si>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</si>
  <si>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</si>
  <si>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</si>
  <si>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</si>
  <si>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</si>
  <si>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</si>
  <si>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</si>
  <si>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</si>
  <si>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</si>
  <si>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</si>
  <si>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</si>
  <si>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</si>
  <si>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</si>
  <si>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</si>
  <si>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</si>
  <si>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</si>
  <si>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</si>
  <si>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</si>
  <si>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</si>
  <si>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</si>
  <si>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</si>
  <si>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</si>
  <si>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</si>
  <si>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</si>
  <si>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</si>
  <si>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</si>
  <si>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</si>
  <si>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</si>
  <si>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</si>
  <si>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</si>
  <si>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</si>
  <si>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</si>
  <si>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</si>
  <si>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</si>
  <si>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</si>
  <si>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</si>
  <si>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</si>
  <si>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</si>
  <si>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</si>
  <si>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</si>
  <si>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</si>
  <si>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</si>
  <si>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</si>
  <si>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</si>
  <si>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</si>
  <si>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</si>
  <si>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</si>
  <si>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</si>
  <si>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</si>
  <si>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</si>
  <si>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</si>
  <si>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</si>
  <si>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</si>
  <si>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</si>
  <si>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</si>
  <si>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</si>
  <si>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</si>
  <si>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</si>
  <si>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</si>
  <si>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</si>
  <si>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</si>
  <si>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</si>
  <si>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</si>
  <si>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</si>
  <si>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</si>
  <si>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</si>
  <si>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</si>
  <si>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</si>
  <si>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</si>
  <si>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</si>
  <si>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</si>
  <si>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</si>
  <si>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</si>
  <si>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</si>
  <si>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</si>
  <si>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</si>
  <si>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</si>
  <si>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</si>
  <si>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</si>
  <si>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</si>
  <si>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</si>
  <si>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</si>
  <si>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</si>
  <si>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</si>
  <si>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</si>
  <si>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</si>
  <si>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</si>
  <si>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</si>
  <si>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</si>
  <si>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</si>
  <si>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</si>
  <si>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</si>
  <si>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</si>
  <si>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</si>
  <si>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</si>
  <si>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</si>
  <si>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</si>
  <si>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</si>
  <si>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</si>
  <si>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</si>
  <si>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</si>
  <si>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</si>
  <si>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</si>
  <si>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</si>
  <si>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</si>
  <si>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</si>
  <si>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</si>
  <si>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</si>
  <si>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</si>
  <si>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</si>
  <si>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</si>
  <si>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</si>
  <si>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</si>
  <si>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</si>
  <si>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</si>
  <si>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</si>
  <si>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</si>
  <si>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</si>
  <si>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</si>
  <si>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</si>
  <si>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</si>
  <si>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</si>
  <si>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</si>
  <si>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</si>
  <si>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</si>
  <si>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</si>
  <si>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</si>
  <si>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</si>
  <si>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</si>
  <si>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</si>
  <si>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</si>
  <si>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</si>
  <si>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</si>
  <si>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</si>
  <si>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</si>
  <si>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</si>
  <si>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</si>
  <si>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</si>
  <si>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</si>
  <si>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</si>
  <si>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</si>
  <si>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</si>
  <si>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</si>
  <si>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</si>
  <si>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</si>
  <si>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</si>
  <si>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</si>
  <si>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</si>
  <si>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</si>
  <si>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</si>
  <si>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</si>
  <si>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</si>
  <si>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</si>
  <si>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</si>
  <si>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</si>
  <si>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</si>
  <si>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</si>
  <si>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</si>
  <si>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</si>
  <si>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</si>
  <si>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</si>
  <si>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</si>
  <si>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</si>
  <si>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</si>
  <si>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</si>
  <si>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</si>
  <si>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</si>
  <si>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</si>
  <si>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</si>
  <si>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</si>
  <si>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</si>
  <si>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</si>
  <si>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</si>
  <si>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</si>
  <si>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</si>
  <si>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</si>
  <si>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</si>
  <si>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</si>
  <si>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</si>
  <si>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</si>
  <si>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</si>
  <si>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</si>
  <si>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</si>
  <si>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</si>
  <si>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</si>
  <si>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</si>
  <si>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</si>
  <si>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</si>
  <si>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</si>
  <si>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</si>
  <si>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</si>
  <si>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</si>
  <si>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</si>
  <si>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</si>
  <si>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</si>
  <si>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</si>
  <si>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</si>
  <si>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</si>
  <si>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</si>
  <si>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</si>
  <si>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</si>
  <si>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</si>
  <si>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</si>
  <si>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</si>
  <si>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</si>
  <si>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</si>
  <si>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</si>
  <si>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</si>
  <si>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</si>
  <si>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</si>
  <si>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</si>
  <si>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</si>
  <si>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</si>
  <si>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</si>
  <si>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</si>
  <si>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</si>
  <si>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</si>
  <si>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</si>
  <si>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</si>
  <si>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</si>
  <si>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</si>
  <si>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</si>
  <si>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</si>
  <si>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</si>
  <si>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</si>
  <si>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</si>
  <si>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</si>
  <si>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</si>
  <si>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</si>
  <si>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</si>
  <si>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</si>
  <si>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</si>
  <si>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</si>
  <si>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</si>
  <si>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</si>
  <si>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</si>
  <si>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</si>
  <si>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</si>
  <si>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</si>
  <si>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</si>
  <si>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</si>
  <si>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</si>
  <si>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</si>
  <si>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</si>
  <si>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</si>
  <si>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</si>
  <si>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</si>
  <si>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</si>
  <si>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</si>
  <si>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</si>
  <si>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</si>
  <si>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</si>
  <si>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</si>
  <si>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</si>
  <si>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</si>
  <si>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</si>
  <si>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</si>
  <si>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</si>
  <si>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</si>
  <si>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</si>
  <si>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</si>
  <si>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</si>
  <si>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</si>
  <si>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</si>
  <si>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</si>
  <si>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</si>
  <si>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</si>
  <si>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</si>
  <si>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</si>
  <si>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</si>
  <si>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</si>
  <si>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</si>
  <si>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</si>
  <si>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</si>
  <si>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</si>
  <si>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</si>
  <si>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</si>
  <si>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</si>
  <si>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</si>
  <si>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</si>
  <si>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</si>
  <si>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</si>
  <si>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</si>
  <si>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</si>
  <si>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</si>
  <si>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</si>
  <si>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</si>
  <si>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</si>
  <si>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</si>
  <si>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</si>
  <si>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</si>
  <si>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</si>
  <si>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</si>
  <si>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</si>
  <si>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</si>
  <si>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</si>
  <si>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</si>
  <si>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</si>
  <si>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</si>
  <si>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</si>
  <si>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</si>
  <si>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</si>
  <si>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</si>
  <si>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</si>
  <si>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</si>
  <si>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</si>
  <si>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</si>
  <si>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</si>
  <si>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</si>
  <si>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</si>
  <si>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</si>
  <si>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</si>
  <si>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</si>
  <si>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</si>
  <si>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</si>
  <si>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</si>
  <si>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</si>
  <si>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</si>
  <si>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</si>
  <si>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</si>
  <si>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</si>
  <si>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</si>
  <si>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</si>
  <si>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</si>
  <si>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</si>
  <si>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</si>
  <si>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</si>
  <si>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</si>
  <si>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</si>
  <si>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</si>
  <si>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</si>
  <si>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</si>
  <si>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</si>
  <si>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</si>
  <si>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</si>
  <si>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</si>
  <si>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</si>
  <si>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</si>
  <si>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</si>
  <si>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</si>
  <si>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</si>
  <si>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</si>
  <si>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</si>
  <si>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</si>
  <si>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</si>
  <si>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</si>
  <si>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</si>
  <si>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</si>
  <si>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</si>
  <si>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</si>
  <si>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</si>
  <si>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</si>
  <si>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</si>
  <si>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</si>
  <si>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</si>
  <si>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</si>
  <si>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</si>
  <si>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</si>
  <si>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</si>
  <si>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</si>
  <si>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</si>
  <si>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</si>
  <si>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</si>
  <si>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</si>
  <si>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</si>
  <si>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</si>
  <si>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</si>
  <si>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</si>
  <si>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</si>
  <si>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</si>
  <si>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</si>
  <si>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</si>
  <si>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</si>
  <si>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</si>
  <si>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</si>
  <si>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</si>
  <si>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</si>
  <si>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</si>
  <si>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</si>
  <si>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</si>
  <si>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</si>
  <si>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</si>
  <si>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</si>
  <si>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</si>
  <si>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</si>
  <si>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</si>
  <si>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</si>
  <si>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</si>
  <si>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</si>
  <si>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</si>
  <si>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</si>
  <si>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</si>
  <si>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</si>
  <si>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</si>
  <si>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</si>
  <si>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</si>
  <si>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</si>
  <si>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</si>
  <si>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</si>
  <si>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</si>
  <si>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</si>
  <si>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</si>
  <si>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</si>
  <si>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</si>
  <si>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</si>
  <si>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</si>
  <si>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</si>
  <si>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</si>
  <si>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</si>
  <si>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</si>
  <si>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</si>
  <si>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</si>
  <si>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</si>
  <si>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</si>
  <si>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</si>
  <si>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</si>
  <si>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</si>
  <si>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</si>
  <si>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</si>
  <si>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</si>
  <si>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</si>
  <si>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</si>
  <si>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</si>
  <si>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</si>
  <si>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</si>
  <si>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</si>
  <si>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</si>
  <si>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</si>
  <si>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</si>
  <si>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</si>
  <si>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</si>
  <si>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</si>
  <si>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</si>
  <si>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</si>
  <si>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</si>
  <si>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</si>
  <si>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</si>
  <si>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</si>
  <si>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</si>
  <si>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</si>
  <si>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</si>
  <si>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</si>
  <si>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</si>
  <si>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</si>
  <si>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</si>
  <si>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</si>
  <si>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</si>
  <si>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</si>
  <si>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</si>
  <si>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</si>
  <si>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</si>
  <si>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</si>
  <si>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</si>
  <si>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</si>
  <si>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</si>
  <si>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</si>
  <si>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</si>
  <si>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</si>
  <si>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</si>
  <si>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</si>
  <si>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</si>
  <si>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</si>
  <si>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</si>
  <si>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</si>
  <si>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</si>
  <si>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</si>
  <si>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</si>
  <si>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</si>
  <si>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</si>
  <si>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</si>
  <si>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</si>
  <si>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</si>
  <si>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</si>
  <si>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</si>
  <si>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</si>
  <si>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</si>
  <si>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</si>
  <si>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</si>
  <si>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</si>
  <si>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</si>
  <si>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</si>
  <si>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</si>
  <si>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</si>
  <si>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</si>
  <si>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</si>
  <si>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</si>
  <si>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</si>
  <si>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</si>
  <si>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</si>
  <si>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</si>
  <si>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</si>
  <si>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</si>
  <si>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</si>
  <si>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</si>
  <si>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</si>
  <si>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</si>
  <si>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</si>
  <si>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</si>
  <si>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</si>
  <si>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</si>
  <si>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</si>
  <si>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</si>
  <si>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</si>
  <si>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</si>
  <si>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</si>
  <si>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</si>
  <si>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</si>
  <si>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</si>
  <si>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</si>
  <si>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</si>
  <si>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</si>
  <si>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</si>
  <si>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</si>
  <si>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</si>
  <si>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</si>
  <si>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</si>
  <si>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</si>
  <si>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</si>
  <si>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</si>
  <si>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</si>
  <si>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</si>
  <si>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</si>
  <si>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</si>
  <si>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</si>
  <si>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</si>
  <si>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</si>
  <si>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</si>
  <si>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</si>
  <si>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</si>
  <si>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</si>
  <si>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</si>
  <si>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</si>
  <si>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</si>
  <si>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</si>
  <si>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</si>
  <si>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</si>
  <si>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</si>
  <si>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</si>
  <si>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</si>
  <si>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</si>
  <si>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</si>
  <si>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</si>
  <si>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</si>
  <si>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</si>
  <si>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</si>
  <si>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</si>
  <si>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</si>
  <si>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</si>
  <si>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</si>
  <si>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</si>
  <si>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</si>
  <si>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</si>
  <si>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</si>
  <si>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</si>
  <si>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</si>
  <si>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</si>
  <si>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</si>
  <si>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</si>
  <si>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</si>
  <si>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</si>
  <si>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</si>
  <si>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</si>
  <si>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</si>
  <si>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</si>
  <si>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</si>
  <si>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</si>
  <si>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</si>
  <si>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</si>
  <si>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</si>
  <si>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</si>
  <si>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</si>
  <si>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</si>
  <si>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</si>
  <si>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</si>
  <si>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</si>
  <si>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</si>
  <si>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</si>
  <si>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</si>
  <si>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</si>
  <si>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</si>
  <si>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</si>
  <si>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</si>
  <si>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</si>
  <si>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</si>
  <si>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</si>
  <si>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</si>
  <si>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</si>
  <si>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</si>
  <si>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</si>
  <si>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</si>
  <si>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</si>
  <si>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</si>
  <si>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</si>
  <si>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</si>
  <si>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</si>
  <si>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</si>
  <si>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</si>
  <si>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</si>
  <si>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</si>
  <si>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</si>
  <si>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</si>
  <si>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</si>
  <si>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</si>
  <si>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</si>
  <si>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</si>
  <si>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</si>
  <si>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</si>
  <si>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</si>
  <si>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</si>
  <si>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</si>
  <si>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</si>
  <si>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</si>
  <si>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</si>
  <si>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</si>
  <si>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</si>
  <si>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</si>
  <si>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</si>
  <si>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</si>
  <si>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</si>
  <si>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</si>
  <si>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</si>
  <si>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</si>
  <si>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</si>
  <si>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</si>
  <si>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</si>
  <si>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</si>
  <si>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</si>
  <si>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</si>
  <si>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</si>
  <si>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</si>
  <si>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</si>
  <si>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</si>
  <si>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</si>
  <si>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</si>
  <si>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</si>
  <si>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</si>
  <si>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</si>
  <si>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</si>
  <si>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</si>
  <si>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</si>
  <si>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</si>
  <si>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</si>
  <si>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</si>
  <si>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</si>
  <si>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</si>
  <si>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</si>
  <si>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</si>
  <si>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</si>
  <si>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</si>
  <si>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</si>
  <si>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</si>
  <si>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</si>
  <si>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</si>
  <si>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</si>
  <si>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</si>
  <si>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</si>
  <si>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</si>
  <si>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</si>
  <si>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</si>
  <si>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</si>
  <si>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</si>
  <si>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</si>
  <si>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</si>
  <si>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</si>
  <si>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</si>
  <si>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</si>
  <si>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</si>
  <si>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</si>
  <si>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</si>
  <si>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</si>
  <si>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</si>
  <si>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</si>
  <si>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</si>
  <si>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</si>
  <si>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</si>
  <si>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</si>
  <si>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</si>
  <si>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</si>
  <si>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</si>
  <si>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</si>
  <si>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</si>
  <si>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</si>
  <si>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</si>
  <si>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</si>
  <si>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</si>
  <si>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</si>
  <si>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</si>
  <si>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</si>
  <si>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</si>
  <si>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</si>
  <si>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</si>
  <si>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</si>
  <si>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</si>
  <si>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</si>
  <si>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</si>
  <si>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</si>
  <si>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</si>
  <si>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</si>
  <si>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</si>
  <si>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</si>
  <si>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</si>
  <si>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</si>
  <si>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</si>
  <si>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</si>
  <si>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</si>
  <si>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</si>
  <si>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</si>
  <si>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</si>
  <si>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</si>
  <si>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</si>
  <si>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</si>
  <si>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</si>
  <si>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</si>
  <si>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</si>
  <si>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</si>
  <si>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</si>
  <si>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</si>
  <si>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</si>
  <si>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</si>
  <si>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</si>
  <si>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</si>
  <si>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</si>
  <si>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</si>
  <si>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</si>
  <si>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</si>
  <si>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</si>
  <si>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</si>
  <si>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</si>
  <si>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</si>
  <si>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</si>
  <si>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</si>
  <si>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</si>
  <si>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</si>
  <si>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</si>
  <si>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</si>
  <si>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</si>
  <si>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</si>
  <si>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</si>
  <si>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</si>
  <si>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</si>
  <si>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</si>
  <si>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</si>
  <si>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</si>
  <si>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</si>
  <si>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</si>
  <si>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</si>
  <si>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</si>
  <si>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</si>
  <si>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</si>
  <si>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</si>
  <si>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</si>
  <si>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</si>
  <si>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</si>
  <si>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</si>
  <si>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</si>
  <si>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</si>
  <si>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</si>
  <si>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</si>
  <si>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</si>
  <si>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</si>
  <si>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</si>
  <si>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</si>
  <si>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</si>
  <si>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</si>
  <si>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</si>
  <si>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</si>
  <si>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</si>
  <si>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</si>
  <si>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</si>
  <si>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</si>
  <si>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</si>
  <si>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</si>
  <si>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</si>
  <si>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</si>
  <si>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</si>
  <si>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</si>
  <si>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</si>
  <si>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</si>
  <si>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</si>
  <si>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</si>
  <si>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</si>
  <si>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</si>
  <si>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</si>
  <si>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</si>
  <si>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</si>
  <si>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</si>
  <si>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</si>
  <si>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</si>
  <si>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</si>
  <si>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</si>
  <si>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</si>
  <si>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</si>
  <si>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</si>
  <si>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</si>
  <si>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</si>
  <si>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</si>
  <si>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</si>
  <si>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</si>
  <si>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</si>
  <si>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</si>
  <si>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</si>
  <si>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</si>
  <si>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</si>
  <si>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</si>
  <si>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</si>
  <si>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</si>
  <si>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</si>
  <si>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</si>
  <si>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</si>
  <si>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</si>
  <si>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</si>
  <si>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</si>
  <si>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</si>
  <si>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</si>
  <si>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</si>
  <si>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</si>
  <si>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</si>
  <si>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</si>
  <si>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</si>
  <si>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</si>
  <si>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</si>
  <si>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</si>
  <si>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</si>
  <si>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</si>
  <si>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</si>
  <si>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</si>
  <si>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</si>
  <si>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</si>
  <si>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</si>
  <si>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</si>
  <si>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</si>
  <si>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</si>
  <si>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</si>
  <si>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</si>
  <si>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</si>
  <si>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</si>
  <si>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</si>
  <si>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</si>
  <si>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</si>
  <si>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</si>
  <si>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</si>
  <si>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</si>
  <si>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</si>
  <si>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</si>
  <si>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</si>
  <si>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</si>
  <si>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</si>
  <si>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</si>
  <si>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</si>
  <si>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</si>
  <si>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</si>
  <si>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</si>
  <si>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</si>
  <si>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</si>
  <si>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</si>
  <si>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</si>
  <si>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</si>
  <si>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</si>
  <si>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</si>
  <si>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</si>
  <si>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</si>
  <si>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</si>
  <si>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</si>
  <si>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</si>
  <si>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</si>
  <si>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</si>
  <si>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</si>
  <si>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</si>
  <si>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</si>
  <si>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</si>
  <si>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</si>
  <si>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</si>
  <si>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</si>
  <si>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</si>
  <si>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</si>
  <si>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</si>
  <si>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</si>
  <si>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</si>
  <si>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</si>
  <si>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</si>
  <si>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</si>
  <si>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</si>
  <si>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</si>
  <si>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</si>
  <si>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</si>
  <si>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</si>
  <si>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</si>
  <si>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</si>
  <si>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</si>
  <si>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</si>
  <si>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</si>
  <si>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</si>
  <si>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</si>
  <si>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</si>
  <si>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</si>
  <si>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</si>
  <si>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</si>
  <si>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</si>
  <si>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</si>
  <si>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</si>
  <si>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</si>
  <si>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</si>
  <si>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</si>
  <si>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</si>
  <si>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</si>
  <si>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</si>
  <si>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</si>
  <si>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</si>
  <si>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</si>
  <si>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</si>
  <si>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</si>
  <si>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</si>
  <si>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</si>
  <si>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</si>
  <si>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</si>
  <si>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</si>
  <si>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</si>
  <si>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</si>
  <si>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</si>
  <si>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</si>
  <si>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</si>
  <si>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</si>
  <si>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</si>
  <si>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</si>
  <si>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</si>
  <si>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</si>
  <si>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</si>
  <si>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</si>
  <si>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</si>
  <si>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</si>
  <si>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</si>
  <si>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</si>
  <si>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</si>
  <si>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</si>
  <si>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</si>
  <si>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</si>
  <si>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</si>
  <si>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</si>
  <si>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</si>
  <si>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</si>
  <si>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</si>
  <si>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</si>
  <si>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</si>
  <si>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</si>
  <si>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</si>
  <si>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</si>
  <si>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</si>
  <si>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</si>
  <si>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</si>
  <si>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</si>
  <si>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</si>
  <si>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</si>
  <si>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</si>
  <si>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</si>
  <si>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</si>
  <si>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</si>
  <si>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</si>
  <si>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</si>
  <si>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</si>
  <si>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</si>
  <si>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</si>
  <si>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</si>
  <si>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</si>
  <si>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</si>
  <si>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</si>
  <si>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</si>
  <si>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</si>
  <si>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</si>
  <si>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</si>
  <si>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</si>
  <si>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</si>
  <si>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</si>
  <si>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</si>
  <si>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</si>
  <si>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</si>
  <si>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</si>
  <si>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</si>
  <si>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</si>
  <si>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</si>
  <si>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</si>
  <si>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</si>
  <si>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</si>
  <si>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</si>
  <si>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</si>
  <si>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</si>
  <si>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</si>
  <si>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</si>
  <si>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</si>
  <si>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</si>
  <si>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</si>
  <si>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</si>
  <si>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</si>
  <si>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</si>
  <si>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</si>
  <si>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</si>
  <si>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</si>
  <si>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</si>
  <si>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</si>
  <si>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</si>
  <si>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</si>
  <si>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</si>
  <si>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</si>
  <si>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</si>
  <si>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</si>
  <si>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</si>
  <si>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</si>
  <si>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</si>
  <si>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</si>
  <si>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</si>
  <si>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</si>
  <si>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</si>
  <si>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</si>
  <si>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</si>
  <si>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</si>
  <si>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</si>
  <si>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</si>
  <si>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</si>
  <si>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</si>
  <si>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</si>
  <si>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</si>
  <si>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</si>
  <si>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</si>
  <si>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</si>
  <si>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</si>
  <si>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</si>
  <si>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</si>
  <si>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</si>
  <si>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</si>
  <si>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</si>
  <si>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</si>
  <si>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</si>
  <si>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</si>
  <si>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</si>
  <si>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</si>
  <si>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</si>
  <si>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</si>
  <si>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</si>
  <si>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</si>
  <si>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</si>
  <si>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</si>
  <si>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</si>
  <si>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</si>
  <si>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</si>
  <si>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</si>
  <si>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</si>
  <si>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</si>
  <si>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</si>
  <si>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</si>
  <si>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</si>
  <si>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</si>
  <si>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</si>
  <si>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</si>
  <si>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</si>
  <si>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</si>
  <si>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</si>
  <si>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</si>
  <si>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</si>
  <si>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</si>
  <si>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</si>
  <si>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</si>
  <si>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</si>
  <si>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</si>
  <si>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</si>
  <si>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</si>
  <si>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</si>
  <si>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</si>
  <si>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</si>
  <si>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</si>
  <si>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</si>
  <si>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</si>
  <si>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</si>
  <si>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</si>
  <si>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</si>
  <si>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</si>
  <si>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</si>
  <si>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</si>
  <si>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</si>
  <si>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</si>
  <si>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</si>
  <si>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</si>
  <si>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</si>
  <si>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</si>
  <si>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</si>
  <si>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</si>
  <si>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</si>
  <si>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</si>
  <si>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</si>
  <si>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</si>
  <si>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</si>
  <si>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</si>
  <si>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</si>
  <si>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</si>
  <si>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</si>
  <si>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</si>
  <si>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</si>
  <si>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</si>
  <si>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</si>
  <si>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</si>
  <si>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</si>
  <si>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</si>
  <si>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</si>
  <si>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</si>
  <si>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</si>
  <si>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</si>
  <si>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</si>
  <si>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</si>
  <si>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</si>
  <si>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</si>
  <si>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</si>
  <si>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</si>
  <si>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</si>
  <si>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</si>
  <si>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</si>
  <si>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</si>
  <si>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</si>
  <si>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</si>
  <si>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</si>
  <si>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</si>
  <si>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</si>
  <si>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</si>
  <si>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</si>
  <si>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</si>
  <si>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</si>
  <si>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</si>
  <si>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</si>
  <si>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</si>
  <si>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</si>
  <si>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</si>
  <si>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</si>
  <si>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</si>
  <si>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</si>
  <si>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</si>
  <si>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</si>
  <si>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</si>
  <si>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</si>
  <si>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</si>
  <si>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</si>
  <si>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</si>
  <si>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</si>
  <si>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</si>
  <si>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</si>
  <si>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</si>
  <si>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</si>
  <si>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</si>
  <si>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</si>
  <si>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</si>
  <si>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</si>
  <si>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</si>
  <si>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</si>
  <si>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</si>
  <si>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</si>
  <si>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</si>
  <si>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</si>
  <si>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</si>
  <si>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</si>
  <si>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</si>
  <si>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</si>
  <si>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</si>
  <si>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</si>
  <si>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</si>
  <si>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</si>
  <si>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</si>
  <si>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</si>
  <si>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</si>
  <si>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</si>
  <si>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</si>
  <si>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</si>
  <si>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</si>
  <si>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</si>
  <si>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</si>
  <si>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</si>
  <si>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</si>
  <si>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</si>
  <si>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</si>
  <si>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</si>
  <si>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</si>
  <si>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</si>
  <si>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</si>
  <si>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</si>
  <si>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</si>
  <si>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</si>
  <si>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</si>
  <si>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</si>
  <si>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</si>
  <si>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</si>
  <si>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</si>
  <si>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</si>
  <si>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</si>
  <si>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</si>
  <si>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</si>
  <si>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</si>
  <si>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</si>
  <si>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</si>
  <si>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</si>
  <si>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</si>
  <si>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</si>
  <si>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</si>
  <si>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</si>
  <si>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</si>
  <si>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</si>
  <si>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</si>
  <si>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</si>
  <si>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</si>
  <si>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</si>
  <si>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</si>
  <si>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</si>
  <si>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</si>
  <si>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</si>
  <si>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</si>
  <si>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</si>
  <si>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</si>
  <si>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</si>
  <si>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</si>
  <si>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</si>
  <si>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</si>
  <si>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</si>
  <si>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</si>
  <si>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</si>
  <si>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</si>
  <si>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</si>
  <si>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</si>
  <si>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</si>
  <si>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</si>
  <si>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</si>
  <si>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</si>
  <si>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</si>
  <si>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</si>
  <si>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</si>
  <si>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</si>
  <si>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</si>
  <si>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</si>
  <si>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</si>
  <si>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</si>
  <si>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</si>
  <si>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</si>
  <si>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</si>
  <si>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</si>
  <si>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</si>
  <si>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</si>
  <si>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</si>
  <si>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</si>
  <si>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</si>
  <si>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</si>
  <si>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</si>
  <si>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</si>
  <si>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</si>
  <si>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</si>
  <si>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</si>
  <si>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</si>
  <si>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</si>
  <si>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</si>
  <si>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</si>
  <si>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</si>
  <si>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</si>
  <si>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</si>
  <si>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</si>
  <si>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</si>
  <si>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</si>
  <si>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</si>
  <si>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</si>
  <si>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</si>
  <si>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</si>
  <si>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</si>
  <si>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</si>
  <si>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</si>
  <si>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</si>
  <si>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</si>
  <si>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</si>
  <si>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</si>
  <si>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</si>
  <si>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</si>
  <si>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</si>
  <si>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</si>
  <si>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</si>
  <si>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</si>
  <si>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</si>
  <si>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</si>
  <si>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</si>
  <si>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</si>
  <si>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</si>
  <si>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</si>
  <si>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</si>
  <si>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</si>
  <si>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</si>
  <si>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</si>
  <si>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</si>
  <si>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</si>
  <si>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</si>
  <si>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</si>
  <si>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</si>
  <si>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</si>
  <si>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</si>
  <si>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</si>
  <si>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</si>
  <si>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</si>
  <si>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</si>
  <si>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</si>
  <si>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</si>
  <si>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</si>
  <si>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</si>
  <si>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</si>
  <si>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</si>
  <si>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</si>
  <si>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</si>
  <si>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</si>
  <si>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</si>
  <si>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</si>
  <si>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</si>
  <si>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</si>
  <si>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</si>
  <si>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</si>
  <si>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</si>
  <si>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</si>
  <si>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</si>
  <si>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</si>
  <si>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</si>
  <si>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</si>
  <si>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</si>
  <si>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</si>
  <si>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</si>
  <si>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</si>
  <si>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</si>
  <si>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</si>
  <si>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</si>
  <si>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</si>
  <si>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</si>
  <si>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</si>
  <si>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</si>
  <si>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</si>
  <si>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</si>
  <si>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</si>
  <si>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</si>
  <si>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</si>
  <si>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</si>
  <si>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</si>
  <si>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</si>
  <si>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</si>
  <si>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</si>
  <si>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</si>
  <si>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</si>
  <si>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</si>
  <si>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</si>
  <si>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</si>
  <si>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</si>
  <si>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</si>
  <si>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</si>
  <si>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</si>
  <si>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</si>
  <si>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</si>
  <si>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</si>
  <si>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</si>
  <si>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</si>
  <si>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</si>
  <si>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</si>
  <si>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</si>
  <si>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</si>
  <si>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</si>
  <si>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</si>
  <si>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</si>
  <si>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</si>
  <si>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</si>
  <si>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</si>
  <si>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</si>
  <si>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</si>
  <si>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</si>
  <si>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</si>
  <si>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</si>
  <si>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</si>
  <si>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</si>
  <si>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</si>
  <si>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</si>
  <si>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</si>
  <si>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</si>
  <si>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</si>
  <si>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</si>
  <si>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</si>
  <si>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</si>
  <si>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</si>
  <si>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</si>
  <si>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</si>
  <si>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</si>
  <si>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</si>
  <si>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</si>
  <si>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</si>
  <si>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</si>
  <si>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</si>
  <si>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</si>
  <si>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</si>
  <si>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</si>
  <si>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</si>
  <si>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</si>
  <si>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</si>
  <si>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</si>
  <si>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</si>
  <si>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</si>
  <si>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</si>
  <si>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</si>
  <si>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</si>
  <si>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</si>
  <si>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</si>
  <si>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</si>
  <si>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</si>
  <si>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</si>
  <si>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</si>
  <si>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</si>
  <si>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</si>
  <si>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</si>
  <si>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</si>
  <si>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</si>
  <si>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</si>
  <si>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</si>
  <si>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</si>
  <si>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</si>
  <si>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</si>
  <si>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</si>
  <si>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</si>
  <si>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</si>
  <si>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</si>
  <si>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</si>
  <si>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</si>
  <si>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</si>
  <si>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</si>
  <si>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</si>
  <si>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</si>
  <si>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</si>
  <si>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</si>
  <si>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</si>
  <si>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</si>
  <si>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</si>
  <si>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</si>
  <si>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</si>
  <si>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</si>
  <si>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</si>
  <si>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</si>
  <si>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</si>
  <si>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</si>
  <si>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</si>
  <si>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</si>
  <si>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</si>
  <si>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</si>
  <si>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</si>
  <si>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</si>
  <si>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</si>
  <si>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</si>
  <si>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</si>
  <si>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</si>
  <si>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</si>
  <si>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</si>
  <si>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</si>
  <si>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</si>
  <si>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</si>
  <si>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</si>
  <si>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</si>
  <si>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</si>
  <si>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</si>
  <si>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</si>
  <si>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</si>
  <si>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</si>
  <si>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</si>
  <si>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</si>
  <si>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</si>
  <si>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</si>
  <si>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</si>
  <si>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</si>
  <si>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</si>
  <si>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</si>
  <si>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</si>
  <si>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</si>
  <si>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</si>
  <si>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</si>
  <si>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</si>
  <si>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</si>
  <si>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</si>
  <si>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</si>
  <si>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</si>
  <si>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</si>
  <si>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</si>
  <si>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</si>
  <si>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</si>
  <si>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</si>
  <si>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</si>
  <si>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</si>
  <si>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</si>
  <si>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</si>
  <si>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</si>
  <si>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</si>
  <si>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</si>
  <si>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</si>
  <si>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</si>
  <si>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</si>
  <si>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</si>
  <si>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</si>
  <si>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</si>
  <si>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</si>
  <si>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</si>
  <si>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</si>
  <si>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</si>
  <si>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</si>
  <si>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</si>
  <si>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</si>
  <si>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</si>
  <si>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</si>
  <si>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</si>
  <si>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</si>
  <si>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</si>
  <si>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</si>
  <si>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</si>
  <si>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</si>
  <si>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</si>
  <si>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</si>
  <si>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</si>
  <si>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</si>
  <si>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</si>
  <si>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</si>
  <si>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</si>
  <si>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</si>
  <si>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</si>
  <si>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</si>
  <si>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</si>
  <si>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</si>
  <si>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</si>
  <si>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</si>
  <si>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</si>
  <si>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</si>
  <si>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</si>
  <si>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</si>
  <si>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</si>
  <si>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</si>
  <si>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</si>
  <si>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</si>
  <si>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</si>
  <si>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</si>
  <si>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</si>
  <si>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</si>
  <si>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</si>
  <si>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</si>
  <si>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</si>
  <si>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</si>
  <si>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</si>
  <si>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</si>
  <si>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</si>
  <si>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</si>
  <si>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</si>
  <si>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</si>
  <si>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</si>
  <si>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</si>
  <si>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</si>
  <si>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</si>
  <si>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</si>
  <si>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</si>
  <si>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</si>
  <si>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</si>
  <si>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</si>
  <si>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</si>
  <si>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</si>
  <si>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</si>
  <si>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</si>
  <si>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</si>
  <si>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</si>
  <si>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</si>
  <si>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</si>
  <si>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</si>
  <si>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</si>
  <si>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</si>
  <si>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</si>
  <si>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</si>
  <si>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</si>
  <si>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</si>
  <si>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</si>
  <si>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</si>
  <si>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</si>
  <si>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</si>
  <si>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</si>
  <si>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</si>
  <si>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</si>
  <si>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</si>
  <si>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</si>
  <si>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</si>
  <si>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</si>
  <si>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</si>
  <si>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</si>
  <si>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</si>
  <si>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</si>
  <si>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</si>
  <si>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</si>
  <si>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</si>
  <si>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</si>
  <si>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</si>
  <si>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</si>
  <si>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</si>
  <si>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</si>
  <si>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</si>
  <si>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</si>
  <si>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</si>
  <si>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</si>
  <si>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</si>
  <si>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</si>
  <si>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</si>
  <si>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</si>
  <si>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</si>
  <si>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</si>
  <si>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</si>
  <si>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</si>
  <si>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</si>
  <si>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</si>
  <si>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</si>
  <si>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</si>
  <si>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</si>
  <si>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</si>
  <si>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</si>
  <si>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</si>
  <si>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</si>
  <si>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</si>
  <si>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</si>
  <si>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</si>
  <si>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</si>
  <si>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</si>
  <si>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</si>
  <si>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</si>
  <si>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</si>
  <si>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</si>
  <si>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</si>
  <si>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</si>
  <si>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</si>
  <si>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</si>
  <si>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</si>
  <si>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</si>
  <si>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</si>
  <si>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</si>
  <si>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</si>
  <si>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</si>
  <si>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</si>
  <si>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</si>
  <si>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</si>
  <si>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</si>
  <si>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</si>
  <si>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</si>
  <si>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</si>
  <si>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</si>
  <si>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</si>
  <si>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</si>
  <si>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</si>
  <si>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</si>
  <si>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</si>
  <si>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</si>
  <si>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</si>
  <si>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</si>
  <si>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</si>
  <si>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</si>
  <si>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</si>
  <si>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</si>
  <si>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</si>
  <si>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</si>
  <si>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</si>
  <si>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</si>
  <si>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</si>
  <si>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</si>
  <si>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</si>
  <si>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</si>
  <si>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</si>
  <si>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</si>
  <si>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</si>
  <si>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</si>
  <si>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</si>
  <si>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</si>
  <si>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</si>
  <si>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</si>
  <si>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</si>
  <si>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</si>
  <si>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</si>
  <si>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</si>
  <si>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</si>
  <si>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</si>
  <si>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</si>
  <si>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</si>
  <si>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</si>
  <si>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</si>
  <si>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</si>
  <si>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</si>
  <si>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</si>
  <si>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</si>
  <si>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</si>
  <si>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</si>
  <si>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</si>
  <si>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</si>
  <si>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</si>
  <si>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</si>
  <si>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</si>
  <si>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</si>
  <si>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</si>
  <si>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</si>
  <si>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</si>
  <si>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</si>
  <si>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</si>
  <si>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</si>
  <si>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</si>
  <si>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</si>
  <si>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</si>
  <si>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</si>
  <si>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</si>
  <si>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</si>
  <si>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</si>
  <si>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</si>
  <si>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</si>
  <si>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</si>
  <si>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</si>
  <si>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</si>
  <si>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</si>
  <si>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</si>
  <si>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</si>
  <si>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</si>
  <si>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</si>
  <si>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</si>
  <si>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</si>
  <si>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</si>
  <si>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</si>
  <si>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</si>
  <si>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</si>
  <si>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</si>
  <si>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</si>
  <si>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</si>
  <si>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</si>
  <si>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</si>
  <si>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</si>
  <si>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</si>
  <si>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</si>
  <si>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</si>
  <si>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</si>
  <si>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</si>
  <si>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</si>
  <si>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</si>
  <si>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</si>
  <si>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</si>
  <si>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</si>
  <si>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</si>
  <si>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</si>
  <si>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</si>
  <si>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</si>
  <si>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</si>
  <si>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</si>
  <si>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</si>
  <si>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</si>
  <si>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</si>
  <si>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</si>
  <si>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</si>
  <si>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</si>
  <si>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</si>
  <si>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</si>
  <si>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</si>
  <si>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</si>
  <si>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</si>
  <si>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</si>
  <si>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</si>
  <si>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</si>
  <si>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</si>
  <si>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</si>
  <si>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</si>
  <si>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</si>
  <si>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</si>
  <si>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</si>
  <si>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</si>
  <si>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</si>
  <si>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</si>
  <si>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</si>
  <si>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</si>
  <si>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</si>
  <si>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</si>
  <si>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</si>
  <si>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</si>
  <si>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</si>
  <si>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</si>
  <si>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</si>
  <si>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</si>
  <si>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</si>
  <si>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</si>
  <si>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</si>
  <si>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</si>
  <si>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</si>
  <si>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</si>
  <si>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</si>
  <si>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</si>
  <si>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</si>
  <si>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</si>
  <si>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</si>
  <si>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</si>
  <si>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</si>
  <si>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</si>
  <si>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</si>
  <si>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</si>
  <si>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</si>
  <si>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</si>
  <si>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</si>
  <si>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</si>
  <si>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</si>
  <si>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</si>
  <si>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</si>
  <si>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</si>
  <si>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</si>
  <si>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</si>
  <si>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</si>
  <si>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</si>
  <si>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</si>
  <si>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</si>
  <si>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</si>
  <si>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</si>
  <si>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</si>
  <si>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</si>
  <si>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</si>
  <si>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</si>
  <si>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</si>
  <si>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</si>
  <si>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</si>
  <si>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</si>
  <si>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</si>
  <si>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</si>
  <si>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</si>
  <si>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</si>
  <si>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</si>
  <si>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</si>
  <si>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</si>
  <si>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</si>
  <si>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</si>
  <si>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</si>
  <si>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</si>
  <si>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</si>
  <si>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</si>
  <si>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</si>
  <si>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</si>
  <si>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</si>
  <si>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</si>
  <si>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</si>
  <si>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</si>
  <si>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</si>
  <si>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</si>
  <si>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</si>
  <si>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</si>
  <si>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</si>
  <si>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</si>
  <si>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</si>
  <si>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</si>
  <si>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</si>
  <si>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</si>
  <si>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</si>
  <si>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</si>
  <si>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</si>
  <si>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</si>
  <si>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</si>
  <si>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</si>
  <si>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</si>
  <si>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</si>
  <si>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</si>
  <si>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</si>
  <si>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</si>
  <si>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</si>
  <si>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</si>
  <si>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</si>
  <si>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</si>
  <si>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</si>
  <si>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</si>
  <si>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</si>
  <si>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</si>
  <si>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</si>
  <si>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</si>
  <si>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</si>
  <si>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</si>
  <si>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</si>
  <si>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</si>
  <si>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</si>
  <si>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</si>
  <si>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</si>
  <si>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</si>
  <si>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</si>
  <si>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</si>
  <si>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</si>
  <si>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</si>
  <si>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</si>
  <si>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</si>
  <si>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</si>
  <si>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</si>
  <si>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</si>
  <si>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</si>
  <si>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</si>
  <si>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</si>
  <si>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</si>
  <si>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</si>
  <si>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</si>
  <si>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</si>
  <si>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</si>
  <si>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</si>
  <si>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</si>
  <si>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</si>
  <si>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</si>
  <si>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</si>
  <si>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</si>
  <si>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</si>
  <si>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</si>
  <si>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</si>
  <si>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</si>
  <si>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</si>
  <si>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</si>
  <si>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</si>
  <si>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</si>
  <si>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</si>
  <si>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</si>
  <si>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</si>
  <si>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</si>
  <si>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</si>
  <si>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</si>
  <si>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</si>
  <si>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</si>
  <si>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</si>
  <si>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</si>
  <si>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</si>
  <si>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</si>
  <si>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</si>
  <si>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</si>
  <si>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</si>
  <si>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</si>
  <si>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</si>
  <si>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</si>
  <si>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</si>
  <si>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</si>
  <si>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</si>
  <si>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</si>
  <si>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</si>
  <si>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</si>
  <si>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</si>
  <si>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</si>
  <si>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</si>
  <si>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</si>
  <si>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</si>
  <si>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</si>
  <si>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</si>
  <si>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</si>
  <si>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</si>
  <si>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</si>
  <si>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</si>
  <si>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</si>
  <si>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</si>
  <si>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</si>
  <si>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</si>
  <si>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</si>
  <si>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</si>
  <si>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</si>
  <si>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</si>
  <si>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</si>
  <si>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</si>
  <si>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</si>
  <si>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</si>
  <si>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</si>
  <si>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</si>
  <si>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</si>
  <si>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</si>
  <si>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</si>
  <si>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</si>
  <si>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</si>
  <si>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</si>
  <si>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</si>
  <si>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</si>
  <si>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</si>
  <si>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</si>
  <si>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</si>
  <si>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</si>
  <si>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</si>
  <si>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</si>
  <si>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</si>
  <si>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</si>
  <si>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</si>
  <si>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</si>
  <si>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</si>
  <si>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</si>
  <si>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</si>
  <si>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</si>
  <si>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</si>
  <si>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</si>
  <si>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</si>
  <si>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</si>
  <si>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</si>
  <si>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</si>
  <si>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</si>
  <si>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</si>
  <si>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</si>
  <si>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</si>
  <si>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</si>
  <si>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</si>
  <si>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</si>
  <si>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</si>
  <si>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</si>
  <si>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</si>
  <si>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</si>
  <si>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</si>
  <si>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</si>
  <si>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</si>
  <si>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</si>
  <si>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</si>
  <si>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</si>
  <si>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</si>
  <si>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</si>
  <si>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</si>
  <si>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</si>
  <si>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</si>
  <si>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</si>
  <si>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</si>
  <si>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</si>
  <si>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</si>
  <si>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</si>
  <si>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</si>
  <si>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</si>
  <si>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</si>
  <si>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</si>
  <si>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</si>
  <si>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</si>
  <si>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</si>
  <si>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</si>
  <si>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</si>
  <si>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</si>
  <si>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</si>
  <si>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</si>
  <si>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</si>
  <si>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</si>
  <si>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</si>
  <si>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</si>
  <si>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</si>
  <si>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</si>
  <si>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</si>
  <si>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</si>
  <si>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</si>
  <si>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</si>
  <si>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</si>
  <si>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</si>
  <si>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</si>
  <si>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</si>
  <si>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</si>
  <si>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</si>
  <si>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</si>
  <si>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</si>
  <si>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</si>
  <si>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</si>
  <si>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</si>
  <si>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</si>
  <si>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</si>
  <si>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</si>
  <si>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</si>
  <si>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</si>
  <si>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</si>
  <si>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</si>
  <si>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</si>
  <si>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</si>
  <si>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</si>
  <si>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</si>
  <si>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</si>
  <si>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</si>
  <si>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</si>
  <si>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</si>
  <si>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</si>
  <si>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</si>
  <si>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</si>
  <si>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</si>
  <si>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</si>
  <si>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</si>
  <si>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</si>
  <si>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</si>
  <si>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</si>
  <si>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</si>
  <si>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</si>
  <si>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</si>
  <si>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</si>
  <si>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</si>
  <si>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</si>
  <si>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</si>
  <si>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</si>
  <si>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</si>
  <si>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</si>
  <si>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</si>
  <si>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</si>
  <si>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</si>
  <si>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</si>
  <si>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</si>
  <si>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</si>
  <si>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</si>
  <si>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</si>
  <si>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</si>
  <si>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</si>
  <si>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</si>
  <si>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</si>
  <si>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</si>
  <si>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</si>
  <si>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</si>
  <si>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</si>
  <si>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</si>
  <si>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</si>
  <si>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</si>
  <si>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</si>
  <si>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</si>
  <si>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</si>
  <si>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</si>
  <si>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</si>
  <si>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</si>
  <si>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</si>
  <si>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</si>
  <si>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</si>
  <si>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</si>
  <si>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</si>
  <si>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</si>
  <si>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</si>
  <si>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</si>
  <si>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</si>
  <si>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</si>
  <si>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</si>
  <si>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</si>
  <si>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</si>
  <si>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</si>
  <si>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</si>
  <si>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</si>
  <si>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</si>
  <si>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</si>
  <si>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</si>
  <si>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</si>
  <si>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</si>
  <si>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</si>
  <si>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</si>
  <si>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</si>
  <si>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</si>
  <si>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</si>
  <si>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</si>
  <si>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</si>
  <si>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</si>
  <si>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</si>
  <si>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</si>
  <si>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</si>
  <si>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</si>
  <si>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</si>
  <si>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</si>
  <si>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</si>
  <si>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</si>
  <si>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</si>
  <si>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</si>
  <si>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</si>
  <si>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</si>
  <si>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</si>
  <si>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</si>
  <si>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</si>
  <si>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</si>
  <si>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</si>
  <si>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</si>
  <si>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</si>
  <si>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</si>
  <si>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</si>
  <si>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</si>
  <si>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</si>
  <si>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</si>
  <si>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</si>
  <si>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</si>
  <si>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</si>
  <si>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</si>
  <si>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</si>
  <si>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</si>
  <si>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</si>
  <si>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</si>
  <si>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</si>
  <si>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</si>
  <si>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</si>
  <si>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</si>
  <si>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</si>
  <si>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</si>
  <si>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</si>
  <si>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</si>
  <si>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</si>
  <si>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</si>
  <si>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</si>
  <si>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</si>
  <si>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</si>
  <si>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</si>
  <si>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</si>
  <si>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</si>
  <si>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</si>
  <si>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</si>
  <si>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</si>
  <si>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</si>
  <si>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</si>
  <si>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</si>
  <si>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</si>
  <si>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</si>
  <si>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</si>
  <si>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</si>
  <si>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</si>
  <si>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</si>
  <si>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</si>
  <si>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</si>
  <si>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</si>
  <si>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</si>
  <si>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</si>
  <si>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</si>
  <si>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</si>
  <si>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</si>
  <si>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</si>
  <si>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</si>
  <si>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</si>
  <si>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</si>
  <si>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</si>
  <si>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</si>
  <si>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</si>
  <si>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</si>
  <si>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</si>
  <si>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</si>
  <si>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</si>
  <si>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</si>
  <si>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</si>
  <si>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</si>
  <si>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</si>
  <si>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</si>
  <si>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</si>
  <si>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</si>
  <si>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</si>
  <si>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</si>
  <si>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</si>
  <si>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</si>
  <si>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</si>
  <si>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</si>
  <si>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</si>
  <si>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</si>
  <si>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</si>
  <si>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</si>
  <si>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</si>
  <si>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</si>
  <si>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</si>
  <si>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</si>
  <si>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</si>
  <si>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</si>
  <si>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</si>
  <si>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</si>
  <si>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</si>
  <si>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</si>
  <si>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</si>
  <si>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</si>
  <si>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</si>
  <si>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</si>
  <si>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</si>
  <si>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</si>
  <si>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</si>
  <si>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</si>
  <si>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</si>
  <si>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</si>
  <si>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</si>
  <si>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</si>
  <si>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</si>
  <si>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</si>
  <si>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</si>
  <si>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</si>
  <si>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</si>
  <si>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</si>
  <si>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</si>
  <si>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</si>
  <si>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</si>
  <si>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</si>
  <si>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</si>
  <si>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</si>
  <si>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</si>
  <si>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</si>
  <si>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</si>
  <si>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</si>
  <si>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</si>
  <si>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</si>
  <si>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</si>
  <si>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</si>
  <si>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</si>
  <si>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</si>
  <si>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</si>
  <si>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</si>
  <si>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</si>
  <si>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</si>
  <si>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</si>
  <si>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</si>
  <si>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</si>
  <si>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</si>
  <si>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</si>
  <si>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</si>
  <si>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</si>
  <si>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</si>
  <si>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</si>
  <si>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</si>
  <si>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</si>
  <si>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</si>
  <si>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</si>
  <si>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</si>
  <si>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</si>
  <si>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</si>
  <si>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</si>
  <si>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</si>
  <si>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</si>
  <si>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</si>
  <si>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</si>
  <si>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</si>
  <si>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</si>
  <si>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</si>
  <si>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</si>
  <si>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</si>
  <si>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</si>
  <si>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</si>
  <si>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</si>
  <si>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</si>
  <si>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</si>
  <si>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</si>
  <si>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</si>
  <si>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</si>
  <si>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</si>
  <si>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</si>
  <si>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</si>
  <si>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</si>
  <si>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</si>
  <si>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</si>
  <si>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</si>
  <si>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</si>
  <si>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</si>
  <si>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</si>
  <si>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</si>
  <si>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</si>
  <si>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</si>
  <si>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</si>
  <si>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</si>
  <si>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</si>
  <si>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</si>
  <si>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</si>
  <si>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</si>
  <si>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</si>
  <si>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</si>
  <si>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</si>
  <si>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</si>
  <si>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</si>
  <si>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</si>
  <si>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</si>
  <si>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</si>
  <si>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</si>
  <si>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</si>
  <si>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</si>
  <si>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</si>
  <si>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</si>
  <si>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</si>
  <si>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</si>
  <si>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</si>
  <si>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</si>
  <si>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</si>
  <si>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</si>
  <si>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</si>
  <si>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</si>
  <si>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</si>
  <si>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</si>
  <si>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</si>
  <si>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</si>
  <si>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</si>
  <si>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</si>
  <si>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</si>
  <si>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</si>
  <si>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</si>
  <si>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</si>
  <si>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</si>
  <si>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</si>
  <si>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</si>
  <si>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</si>
  <si>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</si>
  <si>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</si>
  <si>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</si>
  <si>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</si>
  <si>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</si>
  <si>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</si>
  <si>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</si>
  <si>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</si>
  <si>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</si>
  <si>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</si>
  <si>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</si>
  <si>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</si>
  <si>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</si>
  <si>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</si>
  <si>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</si>
  <si>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</si>
  <si>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</si>
  <si>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</si>
  <si>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</si>
  <si>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</si>
  <si>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</si>
  <si>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</si>
  <si>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</si>
  <si>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</si>
  <si>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</si>
  <si>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</si>
  <si>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</si>
  <si>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</si>
  <si>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</si>
  <si>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</si>
  <si>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</si>
  <si>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</si>
  <si>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</si>
  <si>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</si>
  <si>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</si>
  <si>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</si>
  <si>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</si>
  <si>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</si>
  <si>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</si>
  <si>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</si>
  <si>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</si>
  <si>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</si>
  <si>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</si>
  <si>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</si>
  <si>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</si>
  <si>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</si>
  <si>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</si>
  <si>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</si>
  <si>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</si>
  <si>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</si>
  <si>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</si>
  <si>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</si>
  <si>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</si>
  <si>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</si>
  <si>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</si>
  <si>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</si>
  <si>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</si>
  <si>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</si>
  <si>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</si>
  <si>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</si>
  <si>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</si>
  <si>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</si>
  <si>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</si>
  <si>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</si>
  <si>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</si>
  <si>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</si>
  <si>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</si>
  <si>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</si>
  <si>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</si>
  <si>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</si>
  <si>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</si>
  <si>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</si>
  <si>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</si>
  <si>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</si>
  <si>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</si>
  <si>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</si>
  <si>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</si>
  <si>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</si>
  <si>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</si>
  <si>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</si>
  <si>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</si>
  <si>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</si>
  <si>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</si>
  <si>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</si>
  <si>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</si>
  <si>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</si>
  <si>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</si>
  <si>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</si>
  <si>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</si>
  <si>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</si>
  <si>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</si>
  <si>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</si>
  <si>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</si>
  <si>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</si>
  <si>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</si>
  <si>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</si>
  <si>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</si>
  <si>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</si>
  <si>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</si>
  <si>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</si>
  <si>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</si>
  <si>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</si>
  <si>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</si>
  <si>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</si>
  <si>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</si>
  <si>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</si>
  <si>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</si>
  <si>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</si>
  <si>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</si>
  <si>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</si>
  <si>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</si>
  <si>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</si>
  <si>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</si>
  <si>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</si>
  <si>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</si>
  <si>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</si>
  <si>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</si>
  <si>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</si>
  <si>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</si>
  <si>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</si>
  <si>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</si>
  <si>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</si>
  <si>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</si>
  <si>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</si>
  <si>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</si>
  <si>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</si>
  <si>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</si>
  <si>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</si>
  <si>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</si>
  <si>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</si>
  <si>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</si>
  <si>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</si>
  <si>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</si>
  <si>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</si>
  <si>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</si>
  <si>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</si>
  <si>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</si>
  <si>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</si>
  <si>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</si>
  <si>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</si>
  <si>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</si>
  <si>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</si>
  <si>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</si>
  <si>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</si>
  <si>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</si>
  <si>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</si>
  <si>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</si>
  <si>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</si>
  <si>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</si>
  <si>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</si>
  <si>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</si>
  <si>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</si>
  <si>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</si>
  <si>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</si>
  <si>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</si>
  <si>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</si>
  <si>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</si>
  <si>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</si>
  <si>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</si>
  <si>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</si>
  <si>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</si>
  <si>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</si>
  <si>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</si>
  <si>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</si>
  <si>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</si>
  <si>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</si>
  <si>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</si>
  <si>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</si>
  <si>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</si>
  <si>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</si>
  <si>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</si>
  <si>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</si>
  <si>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</si>
  <si>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</si>
  <si>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</si>
  <si>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</si>
  <si>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</si>
  <si>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</si>
  <si>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</si>
  <si>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</si>
  <si>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</si>
  <si>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</si>
  <si>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</si>
  <si>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</si>
  <si>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</si>
  <si>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</si>
  <si>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</si>
  <si>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</si>
  <si>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</si>
  <si>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</si>
  <si>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</si>
  <si>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</si>
  <si>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</si>
  <si>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</si>
  <si>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</si>
  <si>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</si>
  <si>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</si>
  <si>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</si>
  <si>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</si>
  <si>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</si>
  <si>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</si>
  <si>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</si>
  <si>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</si>
  <si>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</si>
  <si>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</si>
  <si>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</si>
  <si>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</si>
  <si>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</si>
  <si>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</si>
  <si>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</si>
  <si>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</si>
  <si>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</si>
  <si>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</si>
  <si>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</si>
  <si>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</si>
  <si>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</si>
  <si>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</si>
  <si>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</si>
  <si>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</si>
  <si>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</si>
  <si>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</si>
  <si>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</si>
  <si>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</si>
  <si>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</si>
  <si>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</si>
  <si>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</si>
  <si>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</si>
  <si>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</si>
  <si>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</si>
  <si>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</si>
  <si>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</si>
  <si>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</si>
  <si>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</si>
  <si>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</si>
  <si>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</si>
  <si>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</si>
  <si>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</si>
  <si>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</si>
  <si>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</si>
  <si>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</si>
  <si>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</si>
  <si>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</si>
  <si>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</si>
  <si>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</si>
  <si>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</si>
  <si>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</si>
  <si>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</si>
  <si>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</si>
  <si>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</si>
  <si>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</si>
  <si>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</si>
  <si>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</si>
  <si>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</si>
  <si>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</si>
  <si>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</si>
  <si>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</si>
  <si>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</si>
  <si>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</si>
  <si>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</si>
  <si>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</si>
  <si>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</si>
  <si>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</si>
  <si>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</si>
  <si>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</si>
  <si>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</si>
  <si>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</si>
  <si>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</si>
  <si>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</si>
  <si>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</si>
  <si>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</si>
  <si>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</si>
  <si>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</si>
  <si>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</si>
  <si>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</si>
  <si>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</si>
  <si>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</si>
  <si>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</si>
  <si>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</si>
  <si>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</si>
  <si>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</si>
  <si>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</si>
  <si>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</si>
  <si>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</si>
  <si>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</si>
  <si>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</si>
  <si>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</si>
  <si>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</si>
  <si>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</si>
  <si>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</si>
  <si>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</si>
  <si>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</si>
  <si>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</si>
  <si>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</si>
  <si>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</si>
  <si>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</si>
  <si>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</si>
  <si>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</si>
  <si>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</si>
  <si>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</si>
  <si>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</si>
  <si>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</si>
  <si>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</si>
  <si>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</si>
  <si>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</si>
  <si>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</si>
  <si>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</si>
  <si>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</si>
  <si>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</si>
  <si>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</si>
  <si>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</si>
  <si>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</si>
  <si>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</si>
  <si>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</si>
  <si>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</si>
  <si>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</si>
  <si>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</si>
  <si>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</si>
  <si>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</si>
  <si>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</si>
  <si>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</si>
  <si>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</si>
  <si>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</si>
  <si>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</si>
  <si>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</si>
  <si>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</si>
  <si>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</si>
  <si>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</si>
  <si>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</si>
  <si>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</si>
  <si>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</si>
  <si>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</si>
  <si>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</si>
  <si>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</si>
  <si>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</si>
  <si>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</si>
  <si>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</si>
  <si>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</si>
  <si>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</si>
  <si>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</si>
  <si>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</si>
  <si>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</si>
  <si>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</si>
  <si>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</si>
  <si>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</si>
  <si>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</si>
  <si>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</si>
  <si>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</si>
  <si>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</si>
  <si>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</si>
  <si>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</si>
  <si>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</si>
  <si>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</si>
  <si>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</si>
  <si>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</si>
  <si>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</si>
  <si>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</si>
  <si>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</si>
  <si>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</si>
  <si>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</si>
  <si>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</si>
  <si>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</si>
  <si>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</si>
  <si>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</si>
  <si>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</si>
  <si>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</si>
  <si>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</si>
  <si>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</si>
  <si>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</si>
  <si>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</si>
  <si>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</si>
  <si>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</si>
  <si>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</si>
  <si>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</si>
  <si>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</si>
  <si>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</si>
  <si>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</si>
  <si>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</si>
  <si>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</si>
  <si>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</si>
  <si>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</si>
  <si>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</si>
  <si>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</si>
  <si>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</si>
  <si>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</si>
  <si>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</si>
  <si>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</si>
  <si>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</si>
  <si>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</si>
  <si>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</si>
  <si>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</si>
  <si>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</si>
  <si>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</si>
  <si>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</si>
  <si>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</si>
  <si>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</si>
  <si>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</si>
  <si>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</si>
  <si>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</si>
  <si>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</si>
  <si>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</si>
  <si>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</si>
  <si>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</si>
  <si>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</si>
  <si>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</si>
  <si>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</si>
  <si>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</si>
  <si>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</si>
  <si>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</si>
  <si>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</si>
  <si>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</si>
  <si>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</si>
  <si>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</si>
  <si>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</si>
  <si>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</si>
  <si>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</si>
  <si>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</si>
  <si>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</si>
  <si>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</si>
  <si>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</si>
  <si>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</si>
  <si>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</si>
  <si>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</si>
  <si>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</si>
  <si>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</si>
  <si>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</si>
  <si>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</si>
  <si>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</si>
  <si>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</si>
  <si>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</si>
  <si>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</si>
  <si>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</si>
  <si>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</si>
  <si>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</si>
  <si>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</si>
  <si>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</si>
  <si>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</si>
  <si>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</si>
  <si>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</si>
  <si>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</si>
  <si>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</si>
  <si>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</si>
  <si>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</si>
  <si>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</si>
  <si>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</si>
  <si>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</si>
  <si>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</si>
  <si>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</si>
  <si>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</si>
  <si>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</si>
  <si>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</si>
  <si>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</si>
  <si>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</si>
  <si>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</si>
  <si>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</si>
  <si>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</si>
  <si>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</si>
  <si>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</si>
  <si>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</si>
  <si>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</si>
  <si>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</si>
  <si>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</si>
  <si>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</si>
  <si>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</si>
  <si>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</si>
  <si>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</si>
  <si>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</si>
  <si>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</si>
  <si>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</si>
  <si>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</si>
  <si>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</si>
  <si>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</si>
  <si>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</si>
  <si>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</si>
  <si>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</si>
  <si>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</si>
  <si>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</si>
  <si>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</si>
  <si>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</si>
  <si>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</si>
  <si>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</si>
  <si>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</si>
  <si>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</si>
  <si>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</si>
  <si>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</si>
  <si>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</si>
  <si>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</si>
  <si>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</si>
  <si>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</si>
  <si>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</si>
  <si>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</si>
  <si>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</si>
  <si>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</si>
  <si>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</si>
  <si>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</si>
  <si>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</si>
  <si>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</si>
  <si>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</si>
  <si>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</si>
  <si>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</si>
  <si>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</si>
  <si>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</si>
  <si>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</si>
  <si>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</si>
  <si>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</si>
  <si>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</si>
  <si>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</si>
  <si>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</si>
  <si>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</si>
  <si>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</si>
  <si>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</si>
  <si>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</si>
  <si>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</si>
  <si>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</si>
  <si>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</si>
  <si>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</si>
  <si>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</si>
  <si>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</si>
  <si>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</si>
  <si>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</si>
  <si>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</si>
  <si>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</si>
  <si>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</si>
  <si>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</si>
  <si>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</si>
  <si>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</si>
  <si>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</si>
  <si>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</si>
  <si>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</si>
  <si>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</si>
  <si>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</si>
  <si>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</si>
  <si>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</si>
  <si>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</si>
  <si>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</si>
  <si>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</si>
  <si>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</si>
  <si>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</si>
  <si>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</si>
  <si>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</si>
  <si>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</si>
  <si>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</si>
  <si>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</si>
  <si>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</si>
  <si>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</si>
  <si>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</si>
  <si>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</si>
  <si>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</si>
  <si>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</si>
  <si>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</si>
  <si>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</si>
  <si>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</si>
  <si>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</si>
  <si>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</si>
  <si>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</si>
  <si>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</si>
  <si>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</si>
  <si>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</si>
  <si>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</si>
  <si>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</si>
  <si>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</si>
  <si>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</si>
  <si>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</si>
  <si>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</si>
  <si>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</si>
  <si>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</si>
  <si>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</si>
  <si>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</si>
  <si>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</si>
  <si>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</si>
  <si>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</si>
  <si>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</si>
  <si>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</si>
  <si>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</si>
  <si>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</si>
  <si>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</si>
  <si>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</si>
  <si>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</si>
  <si>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</si>
  <si>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</si>
  <si>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</si>
  <si>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</si>
  <si>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</si>
  <si>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</si>
  <si>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</si>
  <si>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</si>
  <si>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</si>
  <si>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</si>
  <si>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</si>
  <si>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</si>
  <si>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</si>
  <si>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</si>
  <si>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</si>
  <si>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</si>
  <si>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</si>
  <si>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</si>
  <si>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</si>
  <si>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</si>
  <si>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</si>
  <si>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</si>
  <si>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</si>
  <si>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</si>
  <si>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</si>
  <si>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</si>
  <si>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</si>
  <si>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</si>
  <si>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</si>
  <si>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</si>
  <si>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</si>
  <si>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</si>
  <si>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</si>
  <si>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</si>
  <si>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</si>
  <si>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</si>
  <si>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</si>
  <si>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</si>
  <si>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</si>
  <si>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</si>
  <si>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</si>
  <si>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</si>
  <si>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</si>
  <si>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</si>
  <si>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</si>
  <si>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</si>
  <si>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</si>
  <si>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</si>
  <si>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</si>
  <si>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</si>
  <si>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</si>
  <si>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</si>
  <si>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</si>
  <si>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</si>
  <si>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</si>
  <si>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</si>
  <si>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</si>
  <si>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</si>
  <si>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</si>
  <si>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</si>
  <si>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</si>
  <si>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</si>
  <si>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</si>
  <si>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</si>
  <si>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</si>
  <si>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</si>
  <si>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</si>
  <si>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</si>
  <si>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</si>
  <si>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</si>
  <si>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</si>
  <si>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</si>
  <si>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</si>
  <si>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</si>
  <si>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</si>
  <si>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</si>
  <si>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</si>
  <si>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</si>
  <si>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</si>
  <si>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</si>
  <si>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</si>
  <si>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</si>
  <si>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</si>
  <si>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</si>
  <si>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</si>
  <si>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</si>
  <si>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</si>
  <si>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</si>
  <si>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</si>
  <si>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</si>
  <si>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</si>
  <si>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</si>
  <si>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</si>
  <si>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</si>
  <si>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</si>
  <si>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</si>
  <si>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</si>
  <si>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</si>
  <si>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</si>
  <si>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</si>
  <si>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</si>
  <si>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</si>
  <si>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</si>
  <si>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</si>
  <si>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</si>
  <si>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</si>
  <si>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</si>
  <si>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</si>
  <si>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</si>
  <si>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</si>
  <si>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</si>
  <si>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</si>
  <si>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</si>
  <si>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</si>
  <si>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</si>
  <si>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</si>
  <si>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</si>
  <si>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</si>
  <si>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</si>
  <si>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</si>
  <si>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</si>
  <si>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</si>
  <si>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</si>
  <si>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</si>
  <si>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</si>
  <si>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</si>
  <si>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</si>
  <si>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</si>
  <si>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</si>
  <si>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</si>
  <si>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</si>
  <si>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</si>
  <si>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</si>
  <si>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</si>
  <si>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</si>
  <si>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</si>
  <si>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</si>
  <si>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</si>
  <si>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</si>
  <si>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</si>
  <si>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</si>
  <si>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</si>
  <si>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</si>
  <si>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</si>
  <si>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</si>
  <si>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</si>
  <si>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</si>
  <si>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</si>
  <si>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</si>
  <si>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</si>
  <si>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</si>
  <si>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</si>
  <si>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</si>
  <si>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</si>
  <si>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</si>
  <si>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</si>
  <si>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</si>
  <si>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</si>
  <si>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</si>
  <si>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</si>
  <si>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</si>
  <si>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</si>
  <si>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</si>
  <si>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</si>
  <si>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</si>
  <si>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</si>
  <si>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</si>
  <si>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</si>
  <si>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</si>
  <si>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</si>
  <si>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</si>
  <si>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</si>
  <si>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</si>
  <si>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</si>
  <si>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</si>
  <si>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</si>
  <si>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</si>
  <si>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</si>
  <si>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</si>
  <si>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</si>
  <si>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</si>
  <si>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</si>
  <si>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</si>
  <si>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</si>
  <si>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</si>
  <si>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</si>
  <si>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</si>
  <si>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</si>
  <si>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</si>
  <si>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</si>
  <si>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</si>
  <si>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</si>
  <si>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</si>
  <si>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</si>
  <si>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</si>
  <si>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</si>
  <si>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</si>
  <si>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</si>
  <si>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</si>
  <si>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</si>
  <si>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</si>
  <si>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</si>
  <si>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</si>
  <si>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</si>
  <si>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</si>
  <si>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</si>
  <si>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</si>
  <si>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</si>
  <si>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</si>
  <si>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</si>
  <si>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</si>
  <si>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</si>
  <si>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</si>
  <si>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</si>
  <si>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</si>
  <si>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</si>
  <si>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</si>
  <si>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</si>
  <si>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</si>
  <si>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</si>
  <si>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</si>
  <si>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</si>
  <si>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</si>
  <si>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</si>
  <si>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</si>
  <si>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</si>
  <si>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</si>
  <si>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</si>
  <si>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</si>
  <si>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</si>
  <si>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</si>
  <si>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</si>
  <si>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</si>
  <si>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</si>
  <si>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</si>
  <si>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</si>
  <si>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</si>
  <si>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</si>
  <si>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</si>
  <si>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</si>
  <si>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</si>
  <si>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</si>
  <si>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</si>
  <si>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</si>
  <si>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</si>
  <si>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</si>
  <si>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</si>
  <si>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</si>
  <si>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</si>
  <si>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</si>
  <si>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</si>
  <si>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</si>
  <si>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</si>
  <si>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</si>
  <si>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</si>
  <si>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</si>
  <si>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</si>
  <si>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</si>
  <si>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</si>
  <si>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</si>
  <si>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</si>
  <si>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</si>
  <si>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</si>
  <si>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</si>
  <si>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</si>
  <si>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</si>
  <si>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</si>
  <si>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</si>
  <si>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</si>
  <si>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</si>
  <si>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</si>
  <si>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</si>
  <si>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</si>
  <si>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</si>
  <si>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</si>
  <si>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</si>
  <si>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</si>
  <si>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</si>
  <si>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</si>
  <si>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</si>
  <si>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</si>
  <si>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</si>
  <si>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</si>
  <si>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</si>
  <si>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</si>
  <si>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</si>
  <si>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</si>
  <si>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</si>
  <si>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</si>
  <si>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</si>
  <si>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</si>
  <si>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</si>
  <si>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</si>
  <si>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</si>
  <si>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</si>
  <si>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</si>
  <si>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</si>
  <si>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</si>
  <si>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</si>
  <si>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</si>
  <si>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</si>
  <si>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</si>
  <si>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</si>
  <si>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</si>
  <si>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</si>
  <si>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</si>
  <si>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</si>
  <si>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</si>
  <si>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</si>
  <si>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</si>
  <si>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</si>
  <si>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</si>
  <si>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</si>
  <si>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</si>
  <si>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</si>
  <si>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</si>
  <si>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</si>
  <si>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</si>
  <si>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</si>
  <si>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</si>
  <si>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</si>
  <si>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</si>
  <si>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</si>
  <si>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</si>
  <si>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</si>
  <si>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</si>
  <si>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</si>
  <si>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</si>
  <si>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</si>
  <si>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</si>
  <si>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</si>
  <si>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</si>
  <si>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</si>
  <si>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</si>
  <si>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</si>
  <si>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</si>
  <si>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</si>
  <si>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</si>
  <si>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</si>
  <si>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</si>
  <si>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</si>
  <si>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</si>
  <si>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</si>
  <si>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</si>
  <si>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</si>
  <si>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</si>
  <si>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</si>
  <si>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</si>
  <si>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</si>
  <si>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</si>
  <si>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</si>
  <si>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</si>
  <si>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</si>
  <si>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</si>
  <si>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</si>
  <si>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</si>
  <si>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</si>
  <si>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</si>
  <si>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</si>
  <si>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</si>
  <si>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</si>
  <si>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</si>
  <si>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</si>
  <si>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</si>
  <si>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</si>
  <si>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</si>
  <si>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</si>
  <si>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</si>
  <si>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</si>
  <si>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</si>
  <si>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</si>
  <si>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</si>
  <si>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</si>
  <si>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</si>
  <si>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</si>
  <si>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</si>
  <si>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</si>
  <si>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</si>
  <si>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</si>
  <si>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</si>
  <si>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</si>
  <si>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</si>
  <si>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</si>
  <si>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</si>
  <si>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</si>
  <si>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</si>
  <si>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</si>
  <si>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</si>
  <si>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</si>
  <si>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</si>
  <si>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</si>
  <si>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</si>
  <si>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</si>
  <si>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</si>
  <si>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</si>
  <si>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</si>
  <si>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</si>
  <si>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</si>
  <si>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</si>
  <si>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</si>
  <si>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</si>
  <si>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</si>
  <si>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</si>
  <si>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</si>
  <si>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</si>
  <si>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</si>
  <si>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</si>
  <si>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</si>
  <si>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</si>
  <si>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</si>
  <si>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</si>
  <si>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</si>
  <si>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</si>
  <si>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</si>
  <si>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</si>
  <si>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</si>
  <si>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</si>
  <si>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</si>
  <si>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</si>
  <si>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</si>
  <si>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</si>
  <si>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</si>
  <si>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</si>
  <si>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</si>
  <si>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</si>
  <si>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</si>
  <si>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</si>
  <si>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</si>
  <si>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</si>
  <si>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</si>
  <si>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</si>
  <si>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</si>
  <si>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</si>
  <si>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</si>
  <si>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</si>
  <si>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</si>
  <si>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</si>
  <si>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</si>
  <si>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</si>
  <si>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</si>
  <si>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</si>
  <si>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</si>
  <si>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</si>
  <si>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</si>
  <si>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</si>
  <si>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</si>
  <si>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</si>
  <si>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</si>
  <si>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</si>
  <si>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</si>
  <si>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</si>
  <si>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</si>
  <si>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</si>
  <si>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</si>
  <si>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</si>
  <si>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</si>
  <si>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</si>
  <si>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</si>
  <si>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</si>
  <si>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</si>
  <si>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</si>
  <si>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</si>
  <si>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</si>
  <si>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</si>
  <si>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</si>
  <si>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</si>
  <si>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</si>
  <si>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</si>
  <si>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</si>
  <si>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</si>
  <si>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</si>
  <si>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</si>
  <si>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</si>
  <si>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</si>
  <si>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</si>
  <si>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</si>
  <si>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</si>
  <si>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</si>
  <si>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</si>
  <si>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</si>
  <si>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</si>
  <si>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</si>
  <si>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</si>
  <si>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</si>
  <si>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</si>
  <si>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</si>
  <si>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</si>
  <si>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</si>
  <si>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</si>
  <si>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</si>
  <si>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</si>
  <si>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</si>
  <si>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</si>
  <si>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</si>
  <si>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</si>
  <si>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</si>
  <si>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</si>
  <si>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</si>
  <si>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</si>
  <si>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</si>
  <si>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</si>
  <si>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</si>
  <si>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</si>
  <si>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</si>
  <si>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</si>
  <si>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</si>
  <si>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</si>
  <si>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</si>
  <si>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</si>
  <si>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</si>
  <si>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</si>
  <si>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</si>
  <si>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</si>
  <si>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</si>
  <si>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</si>
  <si>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</si>
  <si>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</si>
  <si>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</si>
  <si>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</si>
  <si>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</si>
  <si>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</si>
  <si>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</si>
  <si>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</si>
  <si>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</si>
  <si>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</si>
  <si>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</si>
  <si>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</si>
  <si>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</si>
  <si>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</si>
  <si>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</si>
  <si>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</si>
  <si>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</si>
  <si>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</si>
  <si>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</si>
  <si>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</si>
  <si>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</si>
  <si>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</si>
  <si>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</si>
  <si>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</si>
  <si>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</si>
  <si>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</si>
  <si>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</si>
  <si>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</si>
  <si>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</si>
  <si>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</si>
  <si>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</si>
  <si>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</si>
  <si>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</si>
  <si>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</si>
  <si>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</si>
  <si>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</si>
  <si>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</si>
  <si>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</si>
  <si>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</si>
  <si>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</si>
  <si>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</si>
  <si>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</si>
  <si>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</si>
  <si>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</si>
  <si>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</si>
  <si>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</si>
  <si>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</si>
  <si>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</si>
  <si>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</si>
  <si>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</si>
  <si>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</si>
  <si>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</si>
  <si>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</si>
  <si>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</si>
  <si>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</si>
  <si>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</si>
  <si>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</si>
  <si>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</si>
  <si>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</si>
  <si>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</si>
  <si>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</si>
  <si>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</si>
  <si>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</si>
  <si>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</si>
  <si>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</si>
  <si>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</si>
  <si>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</si>
  <si>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</si>
  <si>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</si>
  <si>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</si>
  <si>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</si>
  <si>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</si>
  <si>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</si>
  <si>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</si>
  <si>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</si>
  <si>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</si>
  <si>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</si>
  <si>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</si>
  <si>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</si>
  <si>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</si>
  <si>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</si>
  <si>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</si>
  <si>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</si>
  <si>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</si>
  <si>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</si>
  <si>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</si>
  <si>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</si>
  <si>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</si>
  <si>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</si>
  <si>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</si>
  <si>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</si>
  <si>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</si>
  <si>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</si>
  <si>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</si>
  <si>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</si>
  <si>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</si>
  <si>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</si>
  <si>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</si>
  <si>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</si>
  <si>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</si>
  <si>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</si>
  <si>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</si>
  <si>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</si>
  <si>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</si>
  <si>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</si>
  <si>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</si>
  <si>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</si>
  <si>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</si>
  <si>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</si>
  <si>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</si>
  <si>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</si>
  <si>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</si>
  <si>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</si>
  <si>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</si>
  <si>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</si>
  <si>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</si>
  <si>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</si>
  <si>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</si>
  <si>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</si>
  <si>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</si>
  <si>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</si>
  <si>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</si>
  <si>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</si>
  <si>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</si>
  <si>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</si>
  <si>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</si>
  <si>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</si>
  <si>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</si>
  <si>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</si>
  <si>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</si>
  <si>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</si>
  <si>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</si>
  <si>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</si>
  <si>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</si>
  <si>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</si>
  <si>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</si>
  <si>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</si>
  <si>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</si>
  <si>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</si>
  <si>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</si>
  <si>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</si>
  <si>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</si>
  <si>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</si>
  <si>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</si>
  <si>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</si>
  <si>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</si>
  <si>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</si>
  <si>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</si>
  <si>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</si>
  <si>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</si>
  <si>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</si>
  <si>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</si>
  <si>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</si>
  <si>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</si>
  <si>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</si>
  <si>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</si>
  <si>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</si>
  <si>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</si>
  <si>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</si>
  <si>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</si>
  <si>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</si>
  <si>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</si>
  <si>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</si>
  <si>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</si>
  <si>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</si>
  <si>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</si>
  <si>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</si>
  <si>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</si>
  <si>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</si>
  <si>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</si>
  <si>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</si>
  <si>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</si>
  <si>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</si>
  <si>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</si>
  <si>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</si>
  <si>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</si>
  <si>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</si>
  <si>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</si>
  <si>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</si>
  <si>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</si>
  <si>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</si>
  <si>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</si>
  <si>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</si>
  <si>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</si>
  <si>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</si>
  <si>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</si>
  <si>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</si>
  <si>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</si>
  <si>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</si>
  <si>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</si>
  <si>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</si>
  <si>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</si>
  <si>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</si>
  <si>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</si>
  <si>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</si>
  <si>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</si>
  <si>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</si>
  <si>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</si>
  <si>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</si>
  <si>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</si>
  <si>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</si>
  <si>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</si>
  <si>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</si>
  <si>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</si>
  <si>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</si>
  <si>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</si>
  <si>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</si>
  <si>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</si>
  <si>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</si>
  <si>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</si>
  <si>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</si>
  <si>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</si>
  <si>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</si>
  <si>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</si>
  <si>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</si>
  <si>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</si>
  <si>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</si>
  <si>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</si>
  <si>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</si>
  <si>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</si>
  <si>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</si>
  <si>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</si>
  <si>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</si>
  <si>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</si>
  <si>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</si>
  <si>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</si>
  <si>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</si>
  <si>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</si>
  <si>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</si>
  <si>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</si>
  <si>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</si>
  <si>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</si>
  <si>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</si>
  <si>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</si>
  <si>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</si>
  <si>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</si>
  <si>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</si>
  <si>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</si>
  <si>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</si>
  <si>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</si>
  <si>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</si>
  <si>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</si>
  <si>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</si>
  <si>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</si>
  <si>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</si>
  <si>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</si>
  <si>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</si>
  <si>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</si>
  <si>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</si>
  <si>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</si>
  <si>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</si>
  <si>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</si>
  <si>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</si>
  <si>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</si>
  <si>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</si>
  <si>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</si>
  <si>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</si>
  <si>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</si>
  <si>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</si>
  <si>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</si>
  <si>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</si>
  <si>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</si>
  <si>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</si>
  <si>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</si>
  <si>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</si>
  <si>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</si>
  <si>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</si>
  <si>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</si>
  <si>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</si>
  <si>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</si>
  <si>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</si>
  <si>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</si>
  <si>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</si>
  <si>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</si>
  <si>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</si>
  <si>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</si>
  <si>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</si>
  <si>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</si>
  <si>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</si>
  <si>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</si>
  <si>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</si>
  <si>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</si>
  <si>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</si>
  <si>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</si>
  <si>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</si>
  <si>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</si>
  <si>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</si>
  <si>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</si>
  <si>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</si>
  <si>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</si>
  <si>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</si>
  <si>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</si>
  <si>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</si>
  <si>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</si>
  <si>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</si>
  <si>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</si>
  <si>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</si>
  <si>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</si>
  <si>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</si>
  <si>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</si>
  <si>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</si>
  <si>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</si>
  <si>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</si>
  <si>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</si>
  <si>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</si>
  <si>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</si>
  <si>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</si>
  <si>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</si>
  <si>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</si>
  <si>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</si>
  <si>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</si>
  <si>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</si>
  <si>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</si>
  <si>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</si>
  <si>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</si>
  <si>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</si>
  <si>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</si>
  <si>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</si>
  <si>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</si>
  <si>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</si>
  <si>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</si>
  <si>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</si>
  <si>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</si>
  <si>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</si>
  <si>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</si>
  <si>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</si>
  <si>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</si>
  <si>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</si>
  <si>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</si>
  <si>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</si>
  <si>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</si>
  <si>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</si>
  <si>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</si>
  <si>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</si>
  <si>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</si>
  <si>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</si>
  <si>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</si>
  <si>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</si>
  <si>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</si>
  <si>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</si>
  <si>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</si>
  <si>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</si>
  <si>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</si>
  <si>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</si>
  <si>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</si>
  <si>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</si>
  <si>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</si>
  <si>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</si>
  <si>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</si>
  <si>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</si>
  <si>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</si>
  <si>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</si>
  <si>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</si>
  <si>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</si>
  <si>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</si>
  <si>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</si>
  <si>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</si>
  <si>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</si>
  <si>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</si>
  <si>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</si>
  <si>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</si>
  <si>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</si>
  <si>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</si>
  <si>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</si>
  <si>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</si>
  <si>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</si>
  <si>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</si>
  <si>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</si>
  <si>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</si>
  <si>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</si>
  <si>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</si>
  <si>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</si>
  <si>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</si>
  <si>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</si>
  <si>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</si>
  <si>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</si>
  <si>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</si>
  <si>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</si>
  <si>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</si>
  <si>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</si>
  <si>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</si>
  <si>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</si>
  <si>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</si>
  <si>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</si>
  <si>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</si>
  <si>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</si>
  <si>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</si>
  <si>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</si>
  <si>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</si>
  <si>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</si>
  <si>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</si>
  <si>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</si>
  <si>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</si>
  <si>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</si>
  <si>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</si>
  <si>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</si>
  <si>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</si>
  <si>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</si>
  <si>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</si>
  <si>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</si>
  <si>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</si>
  <si>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</si>
  <si>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</si>
  <si>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</si>
  <si>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</si>
  <si>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</si>
  <si>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</si>
  <si>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</si>
  <si>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</si>
  <si>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</si>
  <si>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</si>
  <si>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</si>
  <si>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</si>
  <si>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</si>
  <si>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</si>
  <si>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</si>
  <si>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</si>
  <si>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</si>
  <si>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</si>
  <si>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</si>
  <si>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</si>
  <si>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</si>
  <si>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</si>
  <si>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</si>
  <si>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</si>
  <si>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</si>
  <si>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</si>
  <si>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</si>
  <si>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</si>
  <si>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</si>
  <si>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</si>
  <si>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</si>
  <si>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</si>
  <si>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</si>
  <si>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</si>
  <si>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</si>
  <si>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</si>
  <si>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</si>
  <si>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</si>
  <si>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</si>
  <si>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</si>
  <si>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</si>
  <si>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</si>
  <si>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</si>
  <si>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</si>
  <si>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</si>
  <si>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</si>
  <si>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</si>
  <si>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</si>
  <si>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</si>
  <si>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</si>
  <si>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</si>
  <si>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</si>
  <si>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</si>
  <si>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</si>
  <si>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</si>
  <si>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</si>
  <si>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</si>
  <si>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</si>
  <si>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</si>
  <si>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</si>
  <si>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</si>
  <si>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</si>
  <si>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</si>
  <si>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</si>
  <si>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</si>
  <si>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</si>
  <si>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</si>
  <si>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</si>
  <si>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</si>
  <si>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</si>
  <si>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</si>
  <si>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</si>
  <si>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</si>
  <si>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</si>
  <si>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</si>
  <si>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</si>
  <si>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</si>
  <si>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</si>
  <si>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</si>
  <si>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</si>
  <si>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</si>
  <si>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</si>
  <si>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</si>
  <si>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</si>
  <si>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</si>
  <si>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</si>
  <si>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</si>
  <si>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</si>
  <si>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</si>
  <si>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</si>
  <si>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</si>
  <si>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</si>
  <si>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</si>
  <si>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</si>
  <si>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</si>
  <si>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</si>
  <si>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</si>
  <si>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</si>
  <si>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</si>
  <si>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</si>
  <si>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</si>
  <si>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</si>
  <si>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</si>
  <si>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</si>
  <si>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</si>
  <si>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</si>
  <si>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</si>
  <si>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</si>
  <si>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</si>
  <si>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</si>
  <si>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</si>
  <si>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</si>
  <si>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</si>
  <si>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</si>
  <si>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</si>
  <si>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</si>
  <si>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</si>
  <si>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</si>
  <si>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</si>
  <si>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</si>
  <si>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</si>
  <si>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</si>
  <si>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</si>
  <si>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</si>
  <si>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</si>
  <si>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</si>
  <si>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</si>
  <si>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</si>
  <si>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</si>
  <si>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</si>
  <si>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</si>
  <si>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</si>
  <si>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</si>
  <si>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</si>
  <si>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</si>
  <si>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</si>
  <si>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</si>
  <si>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</si>
  <si>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</si>
  <si>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</si>
  <si>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</si>
  <si>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</si>
  <si>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</si>
  <si>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</si>
  <si>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</si>
  <si>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</si>
  <si>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</si>
  <si>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</si>
  <si>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</si>
  <si>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</si>
  <si>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</si>
  <si>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</si>
  <si>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</si>
  <si>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</si>
  <si>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</si>
  <si>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</si>
  <si>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</si>
  <si>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</si>
  <si>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</si>
  <si>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</si>
  <si>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</si>
  <si>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</si>
  <si>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</si>
  <si>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</si>
  <si>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</si>
  <si>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</si>
  <si>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</si>
  <si>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</si>
  <si>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</si>
  <si>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</si>
  <si>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</si>
  <si>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</si>
  <si>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</si>
  <si>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</si>
  <si>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</si>
  <si>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</si>
  <si>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</si>
  <si>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</si>
  <si>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</si>
  <si>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</si>
  <si>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</si>
  <si>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</si>
  <si>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</si>
  <si>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</si>
  <si>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</si>
  <si>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</si>
  <si>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</si>
  <si>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</si>
  <si>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</si>
  <si>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</si>
  <si>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</si>
  <si>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</si>
  <si>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</si>
  <si>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</si>
  <si>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</si>
  <si>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</si>
  <si>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</si>
  <si>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</si>
  <si>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</si>
  <si>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</si>
  <si>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</si>
  <si>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</si>
  <si>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</si>
  <si>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</si>
  <si>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</si>
  <si>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</si>
  <si>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</si>
  <si>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</si>
  <si>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</si>
  <si>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</si>
  <si>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</si>
  <si>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</si>
  <si>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</si>
  <si>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</si>
  <si>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</si>
  <si>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</si>
  <si>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</si>
  <si>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</si>
  <si>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</si>
  <si>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</si>
  <si>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</si>
  <si>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</si>
  <si>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</si>
  <si>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</si>
  <si>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</si>
  <si>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</si>
  <si>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</si>
  <si>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</si>
  <si>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</si>
  <si>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</si>
  <si>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</si>
  <si>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</si>
  <si>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</si>
  <si>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</si>
  <si>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</si>
  <si>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</si>
  <si>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</si>
  <si>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</si>
  <si>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</si>
  <si>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</si>
  <si>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</si>
  <si>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</si>
  <si>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</si>
  <si>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</si>
  <si>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</si>
  <si>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</si>
  <si>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</si>
  <si>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</si>
  <si>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</si>
  <si>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</si>
  <si>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</si>
  <si>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</si>
  <si>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</si>
  <si>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</si>
  <si>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</si>
  <si>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</si>
  <si>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</si>
  <si>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</si>
  <si>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</si>
  <si>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</si>
  <si>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</si>
  <si>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</si>
  <si>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</si>
  <si>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</si>
  <si>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</si>
  <si>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</si>
  <si>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</si>
  <si>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</si>
  <si>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</si>
  <si>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</si>
  <si>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</si>
  <si>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</si>
  <si>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</si>
  <si>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</si>
  <si>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</si>
  <si>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</si>
  <si>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</si>
  <si>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</si>
  <si>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</si>
  <si>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</si>
  <si>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</si>
  <si>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</si>
  <si>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</si>
  <si>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</si>
  <si>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</si>
  <si>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</si>
  <si>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</si>
  <si>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</si>
  <si>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</si>
  <si>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</si>
  <si>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</si>
  <si>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</si>
  <si>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</si>
  <si>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</si>
  <si>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</si>
  <si>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</si>
  <si>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</si>
  <si>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</si>
  <si>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</si>
  <si>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</si>
  <si>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</si>
  <si>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</si>
  <si>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</si>
  <si>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</si>
  <si>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</si>
  <si>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</si>
  <si>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</si>
  <si>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</si>
  <si>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</si>
  <si>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</si>
  <si>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</si>
  <si>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</si>
  <si>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</si>
  <si>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</si>
  <si>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</si>
  <si>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</si>
  <si>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</si>
  <si>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</si>
  <si>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</si>
  <si>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</si>
  <si>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</si>
  <si>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</si>
  <si>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</si>
  <si>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</si>
  <si>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</si>
  <si>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</si>
  <si>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</si>
  <si>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</si>
  <si>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</si>
  <si>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</si>
  <si>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</si>
  <si>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</si>
  <si>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</si>
  <si>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</si>
  <si>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</si>
  <si>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</si>
  <si>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</si>
  <si>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</si>
  <si>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</si>
  <si>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</si>
  <si>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</si>
  <si>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</si>
  <si>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</si>
  <si>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</si>
  <si>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</si>
  <si>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</si>
  <si>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</si>
  <si>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</si>
  <si>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</si>
  <si>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</si>
  <si>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</si>
  <si>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</si>
  <si>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</si>
  <si>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</si>
  <si>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</si>
  <si>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</si>
  <si>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</si>
  <si>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</si>
  <si>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</si>
  <si>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</si>
  <si>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</si>
  <si>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</si>
  <si>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</si>
  <si>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</si>
  <si>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</si>
  <si>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</si>
  <si>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</si>
  <si>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</si>
  <si>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</si>
  <si>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</si>
  <si>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</si>
  <si>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</si>
  <si>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</si>
  <si>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</si>
  <si>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</si>
  <si>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</si>
  <si>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</si>
  <si>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</si>
  <si>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</si>
  <si>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</si>
  <si>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</si>
  <si>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</si>
  <si>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</si>
  <si>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</si>
  <si>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</si>
  <si>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</si>
  <si>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</si>
  <si>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</si>
  <si>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</si>
  <si>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</si>
  <si>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</si>
  <si>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</si>
  <si>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</si>
  <si>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</si>
  <si>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</si>
  <si>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</si>
  <si>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</si>
  <si>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</si>
  <si>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</si>
  <si>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</si>
  <si>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</si>
  <si>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</si>
  <si>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</si>
  <si>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</si>
  <si>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</si>
  <si>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</si>
  <si>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</si>
  <si>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</si>
  <si>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</si>
  <si>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</si>
  <si>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</si>
  <si>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</si>
  <si>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</si>
  <si>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</si>
  <si>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</si>
  <si>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</si>
  <si>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</si>
  <si>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</si>
  <si>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</si>
  <si>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</si>
  <si>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</si>
  <si>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</si>
  <si>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</si>
  <si>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</si>
  <si>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</si>
  <si>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</si>
  <si>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</si>
  <si>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</si>
  <si>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</si>
  <si>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</si>
  <si>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</si>
  <si>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</si>
  <si>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</si>
  <si>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</si>
  <si>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</si>
  <si>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</si>
  <si>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</si>
  <si>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</si>
  <si>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</si>
  <si>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</si>
  <si>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</si>
  <si>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</si>
  <si>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</si>
  <si>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</si>
  <si>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</si>
  <si>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</si>
  <si>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</si>
  <si>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</si>
  <si>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</si>
  <si>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</si>
  <si>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</si>
  <si>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</si>
  <si>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</si>
  <si>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</si>
  <si>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</si>
  <si>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</si>
  <si>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</si>
  <si>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</si>
  <si>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</si>
  <si>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</si>
  <si>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</si>
  <si>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</si>
  <si>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</si>
  <si>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</si>
  <si>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</si>
  <si>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</si>
  <si>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</si>
  <si>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</si>
  <si>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</si>
  <si>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</si>
  <si>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</si>
  <si>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</si>
  <si>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</si>
  <si>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</si>
  <si>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</si>
  <si>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</si>
  <si>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</si>
  <si>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</si>
  <si>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</si>
  <si>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</si>
  <si>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</si>
  <si>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</si>
  <si>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</si>
  <si>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</si>
  <si>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</si>
  <si>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</si>
  <si>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</si>
  <si>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</si>
  <si>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</si>
  <si>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</si>
  <si>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</si>
  <si>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</si>
  <si>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</si>
  <si>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</si>
  <si>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</si>
  <si>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</si>
  <si>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</si>
  <si>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</si>
  <si>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</si>
  <si>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</si>
  <si>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</si>
  <si>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</si>
  <si>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</si>
  <si>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</si>
  <si>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</si>
  <si>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</si>
  <si>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</si>
  <si>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</si>
  <si>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</si>
  <si>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</si>
  <si>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</si>
  <si>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</si>
  <si>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</si>
  <si>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</si>
  <si>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</si>
  <si>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</si>
  <si>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</si>
  <si>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</si>
  <si>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</si>
  <si>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</si>
  <si>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</si>
  <si>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</si>
  <si>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</si>
  <si>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</si>
  <si>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</si>
  <si>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</si>
  <si>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</si>
  <si>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</si>
  <si>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</si>
  <si>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</si>
  <si>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</si>
  <si>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</si>
  <si>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</si>
  <si>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</si>
  <si>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</si>
  <si>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</si>
  <si>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</si>
  <si>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</si>
  <si>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</si>
  <si>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</si>
  <si>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</si>
  <si>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</si>
  <si>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</si>
  <si>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</si>
  <si>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</si>
  <si>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</si>
  <si>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</si>
  <si>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</si>
  <si>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</si>
  <si>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</si>
  <si>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</si>
  <si>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</si>
  <si>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</si>
  <si>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</si>
  <si>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</si>
  <si>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</si>
  <si>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</si>
  <si>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</si>
  <si>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</si>
  <si>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</si>
  <si>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</si>
  <si>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</si>
  <si>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</si>
  <si>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</si>
  <si>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</si>
  <si>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</si>
  <si>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</si>
  <si>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</si>
  <si>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</si>
  <si>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</si>
  <si>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</si>
  <si>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</si>
  <si>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</si>
  <si>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</si>
  <si>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</si>
  <si>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</si>
  <si>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</si>
  <si>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</si>
  <si>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</si>
  <si>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</si>
  <si>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</si>
  <si>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</si>
  <si>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</si>
  <si>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</si>
  <si>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</si>
  <si>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</si>
  <si>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</si>
  <si>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</si>
  <si>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</si>
  <si>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</si>
  <si>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</si>
  <si>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</si>
  <si>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</si>
  <si>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</si>
  <si>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</si>
  <si>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</si>
  <si>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</si>
  <si>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</si>
  <si>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</si>
  <si>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</si>
  <si>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</si>
  <si>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</si>
  <si>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</si>
  <si>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</si>
  <si>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</si>
  <si>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</si>
  <si>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</si>
  <si>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</si>
  <si>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</si>
  <si>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</si>
  <si>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</si>
  <si>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</si>
  <si>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</si>
  <si>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</si>
  <si>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</si>
  <si>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</si>
  <si>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</si>
  <si>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</si>
  <si>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</si>
  <si>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</si>
  <si>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</si>
  <si>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</si>
  <si>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</si>
  <si>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</si>
  <si>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</si>
  <si>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</si>
  <si>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</si>
  <si>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</si>
  <si>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</si>
  <si>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</si>
  <si>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</si>
  <si>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</si>
  <si>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</si>
  <si>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</si>
  <si>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</si>
  <si>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</si>
  <si>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</si>
  <si>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</si>
  <si>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</si>
  <si>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</si>
  <si>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</si>
  <si>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</si>
  <si>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</si>
  <si>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</si>
  <si>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</si>
  <si>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</si>
  <si>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</si>
  <si>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</si>
  <si>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</si>
  <si>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</si>
  <si>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</si>
  <si>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</si>
  <si>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</si>
  <si>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</si>
  <si>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</si>
  <si>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</si>
  <si>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</si>
  <si>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</si>
  <si>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</si>
  <si>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</si>
  <si>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</si>
  <si>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</si>
  <si>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</si>
  <si>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</si>
  <si>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</si>
  <si>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</si>
  <si>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</si>
  <si>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</si>
  <si>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</si>
  <si>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</si>
  <si>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</si>
  <si>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</si>
  <si>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</si>
  <si>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</si>
  <si>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</si>
  <si>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</si>
  <si>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</si>
  <si>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</si>
  <si>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</si>
  <si>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</si>
  <si>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</si>
  <si>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</si>
  <si>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</si>
  <si>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</si>
  <si>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</si>
  <si>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</si>
  <si>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</si>
  <si>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</si>
  <si>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</si>
  <si>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</si>
  <si>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</si>
  <si>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</si>
  <si>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</si>
  <si>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</si>
  <si>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</si>
  <si>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</si>
  <si>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</si>
  <si>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</si>
  <si>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</si>
  <si>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</si>
  <si>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</si>
  <si>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</si>
  <si>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</si>
  <si>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</si>
  <si>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</si>
  <si>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</si>
  <si>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</si>
  <si>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</si>
  <si>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</si>
  <si>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</si>
  <si>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</si>
  <si>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</si>
  <si>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</si>
  <si>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</si>
  <si>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</si>
  <si>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</si>
  <si>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</si>
  <si>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</si>
  <si>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</si>
  <si>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</si>
  <si>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</si>
  <si>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</si>
  <si>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</si>
  <si>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</si>
  <si>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</si>
  <si>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</si>
  <si>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</si>
  <si>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</si>
  <si>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</si>
  <si>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</si>
  <si>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</si>
  <si>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</si>
  <si>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</si>
  <si>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</si>
  <si>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</si>
  <si>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</si>
  <si>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</si>
  <si>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</si>
  <si>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</si>
  <si>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</si>
  <si>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</si>
  <si>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</si>
  <si>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</si>
  <si>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</si>
  <si>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</si>
  <si>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</si>
  <si>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</si>
  <si>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</si>
  <si>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</si>
  <si>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</si>
  <si>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</si>
  <si>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</si>
  <si>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</si>
  <si>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</si>
  <si>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</si>
  <si>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</si>
  <si>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</si>
  <si>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</si>
  <si>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</si>
  <si>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</si>
  <si>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</si>
  <si>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</si>
  <si>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</si>
  <si>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</si>
  <si>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</si>
  <si>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</si>
  <si>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</si>
  <si>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</si>
  <si>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</si>
  <si>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</si>
  <si>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</si>
  <si>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</si>
  <si>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</si>
  <si>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</si>
  <si>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</si>
  <si>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</si>
  <si>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</si>
  <si>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</si>
  <si>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</si>
  <si>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</si>
  <si>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</si>
  <si>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</si>
  <si>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</si>
  <si>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</si>
  <si>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</si>
  <si>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</si>
  <si>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</si>
  <si>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</si>
  <si>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</si>
  <si>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</si>
  <si>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</si>
  <si>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</si>
  <si>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</si>
  <si>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</si>
  <si>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</si>
  <si>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</si>
  <si>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</si>
  <si>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</si>
  <si>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</si>
  <si>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</si>
  <si>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</si>
  <si>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</si>
  <si>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</si>
  <si>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</si>
  <si>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</si>
  <si>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</si>
  <si>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</si>
  <si>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</si>
  <si>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</si>
  <si>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</si>
  <si>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</si>
  <si>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</si>
  <si>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</si>
  <si>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</si>
  <si>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</si>
  <si>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</si>
  <si>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</si>
  <si>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</si>
  <si>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</si>
  <si>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</si>
  <si>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</si>
  <si>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</si>
  <si>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</si>
  <si>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</si>
  <si>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</si>
  <si>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</si>
  <si>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</si>
  <si>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</si>
  <si>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</si>
  <si>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</si>
  <si>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</si>
  <si>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</si>
  <si>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</si>
  <si>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</si>
  <si>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</si>
  <si>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</si>
  <si>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</si>
  <si>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</si>
  <si>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</si>
  <si>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</si>
  <si>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</si>
  <si>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</si>
  <si>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</si>
  <si>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</si>
  <si>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</si>
  <si>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</si>
  <si>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</si>
  <si>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</si>
  <si>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</si>
  <si>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</si>
  <si>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</si>
  <si>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</si>
  <si>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</si>
  <si>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</si>
  <si>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</si>
  <si>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</si>
  <si>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</si>
  <si>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</si>
  <si>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</si>
  <si>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</si>
  <si>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</si>
  <si>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</si>
  <si>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</si>
  <si>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</si>
  <si>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</si>
  <si>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</si>
  <si>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</si>
  <si>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</si>
  <si>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</si>
  <si>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</si>
  <si>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</si>
  <si>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</si>
  <si>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</si>
  <si>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</si>
  <si>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</si>
  <si>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</si>
  <si>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</si>
  <si>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</si>
  <si>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</si>
  <si>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</si>
  <si>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</si>
  <si>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</si>
  <si>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</si>
  <si>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</si>
  <si>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</si>
  <si>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</si>
  <si>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</si>
  <si>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</si>
  <si>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</si>
  <si>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</si>
  <si>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</si>
  <si>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</si>
  <si>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</si>
  <si>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</si>
  <si>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</si>
  <si>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</si>
  <si>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</si>
  <si>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</si>
  <si>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</si>
  <si>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</si>
  <si>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</si>
  <si>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</si>
  <si>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</si>
  <si>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</si>
  <si>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</si>
  <si>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</si>
  <si>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</si>
  <si>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</si>
  <si>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</si>
  <si>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</si>
  <si>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</si>
  <si>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</si>
  <si>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</si>
  <si>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</si>
  <si>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</si>
  <si>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</si>
  <si>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</si>
  <si>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</si>
  <si>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</si>
  <si>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</si>
  <si>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</si>
  <si>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</si>
  <si>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</si>
  <si>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</si>
  <si>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</si>
  <si>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</si>
  <si>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</si>
  <si>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</si>
  <si>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</si>
  <si>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</si>
  <si>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</si>
  <si>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</si>
  <si>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</si>
  <si>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</si>
  <si>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</si>
  <si>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</si>
  <si>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</si>
  <si>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</si>
  <si>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</si>
  <si>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</si>
  <si>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</si>
  <si>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</si>
  <si>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</si>
  <si>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</si>
  <si>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</si>
  <si>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</si>
  <si>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</si>
  <si>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</si>
  <si>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</si>
  <si>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</si>
  <si>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</si>
  <si>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</si>
  <si>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</si>
  <si>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</si>
  <si>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</si>
  <si>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</si>
  <si>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</si>
  <si>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</si>
  <si>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</si>
  <si>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</si>
  <si>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</si>
  <si>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</si>
  <si>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</si>
  <si>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</si>
  <si>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</si>
  <si>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</si>
  <si>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</si>
  <si>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</si>
  <si>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</si>
  <si>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</si>
  <si>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</si>
  <si>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</si>
  <si>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</si>
  <si>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</si>
  <si>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</si>
  <si>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</si>
  <si>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</si>
  <si>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</si>
  <si>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</si>
  <si>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</si>
  <si>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</si>
  <si>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</si>
  <si>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</si>
  <si>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</si>
  <si>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</si>
  <si>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</si>
  <si>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</si>
  <si>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</si>
  <si>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</si>
  <si>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</si>
  <si>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</si>
  <si>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</si>
  <si>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</si>
  <si>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</si>
  <si>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</si>
  <si>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</si>
  <si>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</si>
  <si>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</si>
  <si>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</si>
  <si>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</si>
  <si>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</si>
  <si>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</si>
  <si>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</si>
  <si>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</si>
  <si>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</si>
  <si>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</si>
  <si>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</si>
  <si>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</si>
  <si>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</si>
  <si>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</si>
  <si>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</si>
  <si>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</si>
  <si>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</si>
  <si>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</si>
  <si>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</si>
  <si>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</si>
  <si>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</si>
  <si>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</si>
  <si>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</si>
  <si>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</si>
  <si>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</si>
  <si>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</si>
  <si>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</si>
  <si>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</si>
  <si>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</si>
  <si>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</si>
  <si>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</si>
  <si>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</si>
  <si>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</si>
  <si>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</si>
  <si>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</si>
  <si>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</si>
  <si>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</si>
  <si>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</si>
  <si>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</si>
  <si>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</si>
  <si>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</si>
  <si>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</si>
  <si>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</si>
  <si>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</si>
  <si>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</si>
  <si>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</si>
  <si>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</si>
  <si>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</si>
  <si>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</si>
  <si>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</si>
  <si>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</si>
  <si>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</si>
  <si>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</si>
  <si>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</si>
  <si>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</si>
  <si>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</si>
  <si>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</si>
  <si>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</si>
  <si>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</si>
  <si>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</si>
  <si>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</si>
  <si>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</si>
  <si>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</si>
  <si>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</si>
  <si>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</si>
  <si>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</si>
  <si>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</si>
  <si>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</si>
  <si>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</si>
  <si>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</si>
  <si>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</si>
  <si>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</si>
  <si>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</si>
  <si>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</si>
  <si>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</si>
  <si>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</si>
  <si>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</si>
  <si>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</si>
  <si>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</si>
  <si>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</si>
  <si>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</si>
  <si>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</si>
  <si>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</si>
  <si>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</si>
  <si>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</si>
  <si>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</si>
  <si>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</si>
  <si>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</si>
  <si>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</si>
  <si>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</si>
  <si>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</si>
  <si>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</si>
  <si>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</si>
  <si>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</si>
  <si>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</si>
  <si>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</si>
  <si>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</si>
  <si>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</si>
  <si>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</si>
  <si>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</si>
  <si>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</si>
  <si>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</si>
  <si>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</si>
  <si>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</si>
  <si>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</si>
  <si>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</si>
  <si>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</si>
  <si>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</si>
  <si>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</si>
  <si>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</si>
  <si>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</si>
  <si>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</si>
  <si>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</si>
  <si>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</si>
  <si>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</si>
  <si>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</si>
  <si>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</si>
  <si>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</si>
  <si>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</si>
  <si>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</si>
  <si>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</si>
  <si>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</si>
  <si>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</si>
  <si>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</si>
  <si>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</si>
  <si>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</si>
  <si>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</si>
  <si>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</si>
  <si>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</si>
  <si>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</si>
  <si>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</si>
  <si>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</si>
  <si>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</si>
  <si>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</si>
  <si>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</si>
  <si>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</si>
  <si>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</si>
  <si>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</si>
  <si>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</si>
  <si>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</si>
  <si>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</si>
  <si>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</si>
  <si>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</si>
  <si>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</si>
  <si>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</si>
  <si>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</si>
  <si>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</si>
  <si>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</si>
  <si>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</si>
  <si>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</si>
  <si>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</si>
  <si>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</si>
  <si>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</si>
  <si>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</si>
  <si>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</si>
  <si>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</si>
  <si>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</si>
  <si>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</si>
  <si>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</si>
  <si>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</si>
  <si>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</si>
  <si>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</si>
  <si>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</si>
  <si>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</si>
  <si>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</si>
  <si>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</si>
  <si>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</si>
  <si>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</si>
  <si>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</si>
  <si>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</si>
  <si>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</si>
  <si>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</si>
  <si>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</si>
  <si>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</si>
  <si>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</si>
  <si>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</si>
  <si>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</si>
  <si>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</si>
  <si>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</si>
  <si>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</si>
  <si>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</si>
  <si>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</si>
  <si>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</si>
  <si>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</si>
  <si>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</si>
  <si>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</si>
  <si>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</si>
  <si>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</si>
  <si>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</si>
  <si>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</si>
  <si>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</si>
  <si>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</si>
  <si>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</si>
  <si>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</si>
  <si>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</si>
  <si>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</si>
  <si>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</si>
  <si>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</si>
  <si>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</si>
  <si>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</si>
  <si>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</si>
  <si>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</si>
  <si>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</si>
  <si>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</si>
  <si>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</si>
  <si>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</si>
  <si>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</si>
  <si>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</si>
  <si>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</si>
  <si>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</si>
  <si>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</si>
  <si>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</si>
  <si>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</si>
  <si>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</si>
  <si>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</si>
  <si>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</si>
  <si>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</si>
  <si>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</si>
  <si>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</si>
  <si>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</si>
  <si>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</si>
  <si>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</si>
  <si>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</si>
  <si>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</si>
  <si>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</si>
  <si>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</si>
  <si>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</si>
  <si>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</si>
  <si>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</si>
  <si>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</si>
  <si>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</si>
  <si>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</si>
  <si>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</si>
  <si>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</si>
  <si>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</si>
  <si>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</si>
  <si>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</si>
  <si>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</si>
  <si>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</si>
  <si>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</si>
  <si>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</si>
  <si>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</si>
  <si>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</si>
  <si>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</si>
  <si>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</si>
  <si>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</si>
  <si>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</si>
  <si>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</si>
  <si>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</si>
  <si>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</si>
  <si>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</si>
  <si>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</si>
  <si>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</si>
  <si>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</si>
  <si>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</si>
  <si>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</si>
  <si>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</si>
  <si>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</si>
  <si>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</si>
  <si>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</si>
  <si>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</si>
  <si>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</si>
  <si>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</si>
  <si>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</si>
  <si>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</si>
  <si>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</si>
  <si>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</si>
  <si>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</si>
  <si>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</si>
  <si>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</si>
  <si>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</si>
  <si>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</si>
  <si>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</si>
  <si>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</si>
  <si>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</si>
  <si>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</si>
  <si>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</si>
  <si>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</si>
  <si>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</si>
  <si>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</si>
  <si>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</si>
  <si>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</si>
  <si>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</si>
  <si>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</si>
  <si>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</si>
  <si>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</si>
  <si>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</si>
  <si>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</si>
  <si>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</si>
  <si>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</si>
  <si>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</si>
  <si>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</si>
  <si>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</si>
  <si>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</si>
  <si>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</si>
  <si>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</si>
  <si>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</si>
  <si>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</si>
  <si>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</si>
  <si>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</si>
  <si>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</si>
  <si>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</si>
  <si>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</si>
  <si>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</si>
  <si>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</si>
  <si>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</si>
  <si>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</si>
  <si>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</si>
  <si>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</si>
  <si>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</si>
  <si>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</si>
  <si>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</si>
  <si>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</si>
  <si>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</si>
  <si>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</si>
  <si>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</si>
  <si>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</si>
  <si>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</si>
  <si>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</si>
  <si>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</si>
  <si>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</si>
  <si>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</si>
  <si>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</si>
  <si>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</si>
  <si>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</si>
  <si>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</si>
  <si>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</si>
  <si>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</si>
  <si>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</si>
  <si>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</si>
  <si>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</si>
  <si>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</si>
  <si>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</si>
  <si>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</si>
  <si>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</si>
  <si>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</si>
  <si>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</si>
  <si>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</si>
  <si>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</si>
  <si>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</si>
  <si>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</si>
  <si>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</si>
  <si>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</si>
  <si>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</si>
  <si>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</si>
  <si>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</si>
  <si>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</si>
  <si>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</si>
  <si>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</si>
  <si>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</si>
  <si>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</si>
  <si>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</si>
  <si>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</si>
  <si>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</si>
  <si>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</si>
  <si>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</si>
  <si>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</si>
  <si>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</si>
  <si>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</si>
  <si>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</si>
  <si>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</si>
  <si>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</si>
  <si>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</si>
  <si>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</si>
  <si>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</si>
  <si>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</si>
  <si>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</si>
  <si>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</si>
  <si>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</si>
  <si>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</si>
  <si>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</si>
  <si>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</si>
  <si>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</si>
  <si>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</si>
  <si>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</si>
  <si>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</si>
  <si>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</si>
  <si>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</si>
  <si>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</si>
  <si>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</si>
  <si>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</si>
  <si>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</si>
  <si>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</si>
  <si>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</si>
  <si>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</si>
  <si>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</si>
  <si>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</si>
  <si>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</si>
  <si>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</si>
  <si>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</si>
  <si>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</si>
  <si>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</si>
  <si>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</si>
  <si>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</si>
  <si>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</si>
  <si>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</si>
  <si>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</si>
  <si>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</si>
  <si>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</si>
  <si>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</si>
  <si>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</si>
  <si>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</si>
  <si>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</si>
  <si>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</si>
  <si>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</si>
  <si>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</si>
  <si>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</si>
  <si>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</si>
  <si>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</si>
  <si>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</si>
  <si>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</si>
  <si>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</si>
  <si>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</si>
  <si>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</si>
  <si>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</si>
  <si>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</si>
  <si>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</si>
  <si>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</si>
  <si>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</si>
  <si>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</si>
  <si>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</si>
  <si>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</si>
  <si>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</si>
  <si>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</si>
  <si>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</si>
  <si>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</si>
  <si>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</si>
  <si>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</si>
  <si>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</si>
  <si>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</si>
  <si>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</si>
  <si>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</si>
  <si>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</si>
  <si>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</si>
  <si>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</si>
  <si>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</si>
  <si>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</si>
  <si>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</si>
  <si>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</si>
  <si>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</si>
  <si>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</si>
  <si>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</si>
  <si>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</si>
  <si>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</si>
  <si>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</si>
  <si>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</si>
  <si>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</si>
  <si>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</si>
  <si>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</si>
  <si>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</si>
  <si>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</si>
  <si>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</si>
  <si>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</si>
  <si>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</si>
  <si>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</si>
  <si>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</si>
  <si>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</si>
  <si>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</si>
  <si>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</si>
  <si>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</si>
  <si>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</si>
  <si>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</si>
  <si>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</si>
  <si>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</si>
  <si>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</si>
  <si>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</si>
  <si>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</si>
  <si>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</si>
  <si>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</si>
  <si>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</si>
  <si>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</si>
  <si>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</si>
  <si>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</si>
  <si>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</si>
  <si>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</si>
  <si>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</si>
  <si>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</si>
  <si>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</si>
  <si>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</si>
  <si>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</si>
  <si>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</si>
  <si>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</si>
  <si>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</si>
  <si>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</si>
  <si>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</si>
  <si>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</si>
  <si>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</si>
  <si>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</si>
  <si>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</si>
  <si>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</si>
  <si>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</si>
  <si>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</si>
  <si>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</si>
  <si>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</si>
  <si>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</si>
  <si>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</si>
  <si>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</si>
  <si>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</si>
  <si>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</si>
  <si>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</si>
  <si>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</si>
  <si>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</si>
  <si>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</si>
  <si>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</si>
  <si>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</si>
  <si>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</si>
  <si>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</si>
  <si>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</si>
  <si>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</si>
  <si>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</si>
  <si>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</si>
  <si>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</si>
  <si>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</si>
  <si>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</si>
  <si>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</si>
  <si>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</si>
  <si>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</si>
  <si>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</si>
  <si>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</si>
  <si>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</si>
  <si>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</si>
  <si>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</si>
  <si>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</si>
  <si>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</si>
  <si>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</si>
  <si>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</si>
  <si>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</si>
  <si>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</si>
  <si>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</si>
  <si>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</si>
  <si>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</si>
  <si>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</si>
  <si>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</si>
  <si>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</si>
  <si>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</si>
  <si>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</si>
  <si>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</si>
  <si>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</si>
  <si>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</si>
  <si>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</si>
  <si>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</si>
  <si>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</si>
  <si>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</si>
  <si>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</si>
  <si>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</si>
  <si>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</si>
  <si>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</si>
  <si>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</si>
  <si>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</si>
  <si>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</si>
  <si>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</si>
  <si>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</si>
  <si>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</si>
  <si>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</si>
  <si>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</si>
  <si>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</si>
  <si>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</si>
  <si>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</si>
  <si>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</si>
  <si>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</si>
  <si>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</si>
  <si>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</si>
  <si>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</si>
  <si>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</si>
  <si>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</si>
  <si>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</si>
  <si>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</si>
  <si>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</si>
  <si>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</si>
  <si>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</si>
  <si>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</si>
  <si>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</si>
  <si>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</si>
  <si>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</si>
  <si>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</si>
  <si>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</si>
  <si>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</si>
  <si>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</si>
  <si>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</si>
  <si>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</si>
  <si>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</si>
  <si>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</si>
  <si>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</si>
  <si>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</si>
  <si>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</si>
  <si>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</si>
  <si>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</si>
  <si>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</si>
  <si>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</si>
  <si>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</si>
  <si>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</si>
  <si>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</si>
  <si>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</si>
  <si>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</si>
  <si>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</si>
  <si>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</si>
  <si>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</si>
  <si>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</si>
  <si>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</si>
  <si>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</si>
  <si>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</si>
  <si>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</si>
  <si>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</si>
  <si>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</si>
  <si>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</si>
  <si>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</si>
  <si>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</si>
  <si>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</si>
  <si>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</si>
  <si>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</si>
  <si>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</si>
  <si>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</si>
  <si>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</si>
  <si>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</si>
  <si>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</si>
  <si>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</si>
  <si>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</si>
  <si>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</si>
  <si>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</si>
  <si>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</si>
  <si>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</si>
  <si>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</si>
  <si>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</si>
  <si>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</si>
  <si>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</si>
  <si>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</si>
  <si>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</si>
  <si>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</si>
  <si>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</si>
  <si>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</si>
  <si>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</si>
  <si>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</si>
  <si>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</si>
  <si>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</si>
  <si>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</si>
  <si>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</si>
  <si>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</si>
  <si>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</si>
  <si>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</si>
  <si>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</si>
  <si>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</si>
  <si>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</si>
  <si>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</si>
  <si>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</si>
  <si>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</si>
  <si>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</si>
  <si>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</si>
  <si>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</si>
  <si>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</si>
  <si>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</si>
  <si>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</si>
  <si>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</si>
  <si>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</si>
  <si>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</si>
  <si>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</si>
  <si>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</si>
  <si>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</si>
  <si>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</si>
  <si>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</si>
  <si>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</si>
  <si>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</si>
  <si>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</si>
  <si>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</si>
  <si>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</si>
  <si>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</si>
  <si>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</si>
  <si>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</si>
  <si>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</si>
  <si>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</si>
  <si>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</si>
  <si>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</si>
  <si>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</si>
  <si>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</si>
  <si>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</si>
  <si>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</si>
  <si>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</si>
  <si>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</si>
  <si>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</si>
  <si>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</si>
  <si>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</si>
  <si>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</si>
  <si>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</si>
  <si>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</si>
  <si>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</si>
  <si>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</si>
  <si>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</si>
  <si>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</si>
  <si>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</si>
  <si>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</si>
  <si>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</si>
  <si>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</si>
  <si>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</si>
  <si>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</si>
  <si>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</si>
  <si>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</si>
  <si>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</si>
  <si>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</si>
  <si>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</si>
  <si>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</si>
  <si>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</si>
  <si>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</si>
  <si>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</si>
  <si>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</si>
  <si>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</si>
  <si>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</si>
  <si>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</si>
  <si>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</si>
  <si>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</si>
  <si>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</si>
  <si>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</si>
  <si>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</si>
  <si>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</si>
  <si>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</si>
  <si>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</si>
  <si>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</si>
  <si>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</si>
  <si>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</si>
  <si>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</si>
  <si>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</si>
  <si>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</si>
  <si>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</si>
  <si>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</si>
  <si>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</si>
  <si>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</si>
  <si>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</si>
  <si>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</si>
  <si>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</si>
  <si>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</si>
  <si>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</si>
  <si>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</si>
  <si>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</si>
  <si>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</si>
  <si>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</si>
  <si>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</si>
  <si>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</si>
  <si>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</si>
  <si>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</si>
  <si>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</si>
  <si>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</si>
  <si>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</si>
  <si>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</si>
  <si>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</si>
  <si>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</si>
  <si>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</si>
  <si>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</si>
  <si>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</si>
  <si>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</si>
  <si>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</si>
  <si>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</si>
  <si>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</si>
  <si>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</si>
  <si>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</si>
  <si>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</si>
  <si>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</si>
  <si>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</si>
  <si>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</si>
  <si>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</si>
  <si>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</si>
  <si>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</si>
  <si>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</si>
  <si>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</si>
  <si>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</si>
  <si>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</si>
  <si>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</si>
  <si>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</si>
  <si>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</si>
  <si>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</si>
  <si>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</si>
  <si>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</si>
  <si>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</si>
  <si>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</si>
  <si>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</si>
  <si>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</si>
  <si>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</si>
  <si>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</si>
  <si>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</si>
  <si>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</si>
  <si>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</si>
  <si>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</si>
  <si>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</si>
  <si>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</si>
  <si>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</si>
  <si>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</si>
  <si>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</si>
  <si>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</si>
  <si>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</si>
  <si>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</si>
  <si>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</si>
  <si>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</si>
  <si>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</si>
  <si>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</si>
  <si>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</si>
  <si>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</si>
  <si>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</si>
  <si>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</si>
  <si>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</si>
  <si>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</si>
  <si>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</si>
  <si>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</si>
  <si>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</si>
  <si>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</si>
  <si>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</si>
  <si>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</si>
  <si>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</si>
  <si>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</si>
  <si>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</si>
  <si>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</si>
  <si>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</si>
  <si>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</si>
  <si>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</si>
  <si>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</si>
  <si>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</si>
  <si>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</si>
  <si>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</si>
  <si>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</si>
  <si>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</si>
  <si>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</si>
  <si>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</si>
  <si>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</si>
  <si>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</si>
  <si>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</si>
  <si>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</si>
  <si>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</si>
  <si>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</si>
  <si>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</si>
  <si>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</si>
  <si>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</si>
  <si>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</si>
  <si>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</si>
  <si>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</si>
  <si>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</si>
  <si>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</si>
  <si>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</si>
  <si>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</si>
  <si>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</si>
  <si>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</si>
  <si>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</si>
  <si>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</si>
  <si>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</si>
  <si>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</si>
  <si>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</si>
  <si>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</si>
  <si>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</si>
  <si>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</si>
  <si>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</si>
  <si>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</si>
  <si>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</si>
  <si>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</si>
  <si>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</si>
  <si>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</si>
  <si>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</si>
  <si>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</si>
  <si>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</si>
  <si>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</si>
  <si>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</si>
  <si>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</si>
  <si>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</si>
  <si>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</si>
  <si>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</si>
  <si>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</si>
  <si>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</si>
  <si>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</si>
  <si>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</si>
  <si>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</si>
  <si>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</si>
  <si>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</si>
  <si>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</si>
  <si>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</si>
  <si>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</si>
  <si>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</si>
  <si>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</si>
  <si>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</si>
  <si>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</si>
  <si>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</si>
  <si>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</si>
  <si>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</si>
  <si>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</si>
  <si>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</si>
  <si>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</si>
  <si>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</si>
  <si>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</si>
  <si>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</si>
  <si>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</si>
  <si>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</si>
  <si>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</si>
  <si>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</si>
  <si>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</si>
  <si>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</si>
  <si>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</si>
  <si>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</si>
  <si>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</si>
  <si>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</si>
  <si>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</si>
  <si>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</si>
  <si>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</si>
  <si>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</si>
  <si>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</si>
  <si>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</si>
  <si>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</si>
  <si>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</si>
  <si>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</si>
  <si>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</si>
  <si>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</si>
  <si>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</si>
  <si>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</si>
  <si>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</si>
  <si>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</si>
  <si>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</si>
  <si>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</si>
  <si>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</si>
  <si>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</si>
  <si>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</si>
  <si>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</si>
  <si>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</si>
  <si>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</si>
  <si>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</si>
  <si>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</si>
  <si>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</si>
  <si>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</si>
  <si>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</si>
  <si>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</si>
  <si>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</si>
  <si>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</si>
  <si>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</si>
  <si>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</si>
  <si>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</si>
  <si>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</si>
  <si>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</si>
  <si>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</si>
  <si>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</si>
  <si>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</si>
  <si>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</si>
  <si>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</si>
  <si>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</si>
  <si>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</si>
  <si>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</si>
  <si>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</si>
  <si>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</si>
  <si>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</si>
  <si>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</si>
  <si>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</si>
  <si>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</si>
  <si>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</si>
  <si>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</si>
  <si>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</si>
  <si>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</si>
  <si>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</si>
  <si>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</si>
  <si>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</si>
  <si>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</si>
  <si>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</si>
  <si>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</si>
  <si>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</si>
  <si>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</si>
  <si>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</si>
  <si>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</si>
  <si>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</si>
  <si>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</si>
  <si>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</si>
  <si>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</si>
  <si>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</si>
  <si>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</si>
  <si>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</si>
  <si>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</si>
  <si>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</si>
  <si>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</si>
  <si>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</si>
  <si>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</si>
  <si>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</si>
  <si>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</si>
  <si>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</si>
  <si>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</si>
  <si>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</si>
  <si>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</si>
  <si>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</si>
  <si>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</si>
  <si>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</si>
  <si>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</si>
  <si>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</si>
  <si>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</si>
  <si>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</si>
  <si>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</si>
  <si>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</si>
  <si>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</si>
  <si>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</si>
  <si>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</si>
  <si>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</si>
  <si>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</si>
  <si>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</si>
  <si>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</si>
  <si>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</si>
  <si>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</si>
  <si>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</si>
  <si>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</si>
  <si>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</si>
  <si>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</si>
  <si>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</si>
  <si>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</si>
  <si>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</si>
  <si>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</si>
  <si>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</si>
  <si>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</si>
  <si>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</si>
  <si>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</si>
  <si>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</si>
  <si>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</si>
  <si>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</si>
  <si>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</si>
  <si>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</si>
  <si>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</si>
  <si>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</si>
  <si>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</si>
  <si>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</si>
  <si>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</si>
  <si>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</si>
  <si>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</si>
  <si>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</si>
  <si>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</si>
  <si>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</si>
  <si>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</si>
  <si>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</si>
  <si>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</si>
  <si>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</si>
  <si>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</si>
  <si>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</si>
  <si>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</si>
  <si>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</si>
  <si>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</si>
  <si>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</si>
  <si>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</si>
  <si>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</si>
  <si>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</si>
  <si>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</si>
  <si>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</si>
  <si>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</si>
  <si>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</si>
  <si>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</si>
  <si>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</si>
  <si>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</si>
  <si>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</si>
  <si>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</si>
  <si>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</si>
  <si>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</si>
  <si>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</si>
  <si>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</si>
  <si>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</si>
  <si>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</si>
  <si>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</si>
  <si>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</si>
  <si>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</si>
  <si>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</si>
  <si>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</si>
  <si>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</si>
  <si>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</si>
  <si>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</si>
  <si>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</si>
  <si>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</si>
  <si>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</si>
  <si>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</si>
  <si>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</si>
  <si>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</si>
  <si>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</si>
  <si>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</si>
  <si>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</si>
  <si>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</si>
  <si>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</si>
  <si>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</si>
  <si>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</si>
  <si>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</si>
  <si>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</si>
  <si>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</si>
  <si>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</si>
  <si>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</si>
  <si>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</si>
  <si>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</si>
  <si>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</si>
  <si>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</si>
  <si>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</si>
  <si>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</si>
  <si>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</si>
  <si>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</si>
  <si>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</si>
  <si>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</si>
  <si>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</si>
  <si>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</si>
  <si>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</si>
  <si>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</si>
  <si>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</si>
  <si>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</si>
  <si>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</si>
  <si>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</si>
  <si>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</si>
  <si>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</si>
  <si>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</si>
  <si>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</si>
  <si>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</si>
  <si>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</si>
  <si>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</si>
  <si>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</si>
  <si>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</si>
  <si>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</si>
  <si>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</si>
  <si>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</si>
  <si>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</si>
  <si>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</si>
  <si>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</si>
  <si>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</si>
  <si>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</si>
  <si>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</si>
  <si>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</si>
  <si>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</si>
  <si>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</si>
  <si>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</si>
  <si>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</si>
  <si>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</si>
  <si>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</si>
  <si>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</si>
  <si>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</si>
  <si>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</si>
  <si>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</si>
  <si>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</si>
  <si>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</si>
  <si>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</si>
  <si>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</si>
  <si>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</si>
  <si>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</si>
  <si>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</si>
  <si>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</si>
  <si>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</si>
  <si>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</si>
  <si>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</si>
  <si>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</si>
  <si>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</si>
  <si>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</si>
  <si>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</si>
  <si>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</si>
  <si>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</si>
  <si>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</si>
  <si>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</si>
  <si>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</si>
  <si>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</si>
  <si>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</si>
  <si>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</si>
  <si>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</si>
  <si>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</si>
  <si>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</si>
  <si>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</si>
  <si>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</si>
  <si>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</si>
  <si>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</si>
  <si>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</si>
  <si>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</si>
  <si>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</si>
  <si>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</si>
  <si>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</si>
  <si>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</si>
  <si>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</si>
  <si>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</si>
  <si>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</si>
  <si>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</si>
  <si>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</si>
  <si>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</si>
  <si>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</si>
  <si>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</si>
  <si>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</si>
  <si>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</si>
  <si>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</si>
  <si>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</si>
  <si>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</si>
  <si>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</si>
  <si>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</si>
  <si>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</si>
  <si>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</si>
  <si>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</si>
  <si>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</si>
  <si>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</si>
  <si>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</si>
  <si>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</si>
  <si>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</si>
  <si>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</si>
  <si>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</si>
  <si>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</si>
  <si>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</si>
  <si>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</si>
  <si>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</si>
  <si>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</si>
  <si>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</si>
  <si>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</si>
  <si>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</si>
  <si>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</si>
  <si>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</si>
  <si>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</si>
  <si>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</si>
  <si>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</si>
  <si>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</si>
  <si>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</si>
  <si>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</si>
  <si>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</si>
  <si>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</si>
  <si>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</si>
  <si>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</si>
  <si>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</si>
  <si>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</si>
  <si>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</si>
  <si>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</si>
  <si>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</si>
  <si>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</si>
  <si>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</si>
  <si>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</si>
  <si>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</si>
  <si>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</si>
  <si>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</si>
  <si>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</si>
  <si>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</si>
  <si>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</si>
  <si>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</si>
  <si>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</si>
  <si>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</si>
  <si>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</si>
  <si>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</si>
  <si>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</si>
  <si>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</si>
  <si>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</si>
  <si>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</si>
  <si>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</si>
  <si>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</si>
  <si>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</si>
  <si>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</si>
  <si>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</si>
  <si>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</si>
  <si>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</si>
  <si>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</si>
  <si>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</si>
  <si>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</si>
  <si>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</si>
  <si>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</si>
  <si>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</si>
  <si>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</si>
  <si>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</si>
  <si>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</si>
  <si>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</si>
  <si>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</si>
  <si>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</si>
  <si>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</si>
  <si>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</si>
  <si>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</si>
  <si>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</si>
  <si>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</si>
  <si>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</si>
  <si>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</si>
  <si>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</si>
  <si>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</si>
  <si>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</si>
  <si>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</si>
  <si>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</si>
  <si>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</si>
  <si>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</si>
  <si>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</si>
  <si>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</si>
  <si>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</si>
  <si>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</si>
  <si>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</si>
  <si>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</si>
  <si>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</si>
  <si>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</si>
  <si>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</si>
  <si>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</si>
  <si>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</si>
  <si>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</si>
  <si>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</si>
  <si>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</si>
  <si>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</si>
  <si>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</si>
  <si>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</si>
  <si>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</si>
  <si>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</si>
  <si>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</si>
  <si>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</si>
  <si>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</si>
  <si>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</si>
  <si>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</si>
  <si>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</si>
  <si>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</si>
  <si>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</si>
  <si>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</si>
  <si>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</si>
  <si>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</si>
  <si>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</si>
  <si>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</si>
  <si>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</si>
  <si>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</si>
  <si>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</si>
  <si>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</si>
  <si>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</si>
  <si>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</si>
  <si>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</si>
  <si>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</si>
  <si>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</si>
  <si>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</si>
  <si>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</si>
  <si>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</si>
  <si>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</si>
  <si>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</si>
  <si>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</si>
  <si>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</si>
  <si>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</si>
  <si>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</si>
  <si>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</si>
  <si>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</si>
  <si>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</si>
  <si>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</si>
  <si>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</si>
  <si>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</si>
  <si>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</si>
  <si>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</si>
  <si>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</si>
  <si>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</si>
  <si>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</si>
  <si>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</si>
  <si>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</si>
  <si>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</si>
  <si>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</si>
  <si>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</si>
  <si>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</si>
  <si>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</si>
  <si>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</si>
  <si>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</si>
  <si>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</si>
  <si>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</si>
  <si>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</si>
  <si>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</si>
  <si>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</si>
  <si>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</si>
  <si>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</si>
  <si>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</si>
  <si>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</si>
  <si>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</si>
  <si>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</si>
  <si>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</si>
  <si>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</si>
  <si>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</si>
  <si>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</si>
  <si>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</si>
  <si>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</si>
  <si>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</si>
  <si>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</si>
  <si>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</si>
  <si>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</si>
  <si>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</si>
  <si>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</si>
  <si>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</si>
  <si>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</si>
  <si>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</si>
  <si>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</si>
  <si>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</si>
  <si>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</si>
  <si>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</si>
  <si>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</si>
  <si>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</si>
  <si>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</si>
  <si>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</si>
  <si>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</si>
  <si>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</si>
  <si>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</si>
  <si>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</si>
  <si>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</si>
  <si>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</si>
  <si>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</si>
  <si>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</si>
  <si>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</si>
  <si>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</si>
  <si>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</si>
  <si>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</si>
  <si>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</si>
  <si>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</si>
  <si>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</si>
  <si>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</si>
  <si>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</si>
  <si>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</si>
  <si>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</si>
  <si>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</si>
  <si>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</si>
  <si>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</si>
  <si>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</si>
  <si>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</si>
  <si>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</si>
  <si>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</si>
  <si>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</si>
  <si>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</si>
  <si>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</si>
  <si>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</si>
  <si>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</si>
  <si>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</si>
  <si>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</si>
  <si>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</si>
  <si>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</si>
  <si>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</si>
  <si>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</si>
  <si>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</si>
  <si>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</si>
  <si>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</si>
  <si>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</si>
  <si>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</si>
  <si>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</si>
  <si>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</si>
  <si>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</si>
  <si>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</si>
  <si>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</si>
  <si>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</si>
  <si>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</si>
  <si>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</si>
  <si>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</si>
  <si>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</si>
  <si>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</si>
  <si>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</si>
  <si>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</si>
  <si>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</si>
  <si>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</si>
  <si>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</si>
  <si>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</si>
  <si>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</si>
  <si>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</si>
  <si>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</si>
  <si>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</si>
  <si>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</si>
  <si>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</si>
  <si>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</si>
  <si>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</si>
  <si>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</si>
  <si>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</si>
  <si>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</si>
  <si>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</si>
  <si>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</si>
  <si>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</si>
  <si>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</si>
  <si>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</si>
  <si>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</si>
  <si>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</si>
  <si>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</si>
  <si>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</si>
  <si>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</si>
  <si>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</si>
  <si>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</si>
  <si>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</si>
  <si>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</si>
  <si>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</si>
  <si>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</si>
  <si>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</si>
  <si>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</si>
  <si>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</si>
  <si>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</si>
  <si>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</si>
  <si>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</si>
  <si>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</si>
  <si>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</si>
  <si>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</si>
  <si>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</si>
  <si>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</si>
  <si>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</si>
  <si>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</si>
  <si>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</si>
  <si>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</si>
  <si>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</si>
  <si>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</si>
  <si>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</si>
  <si>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</si>
  <si>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</si>
  <si>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</si>
  <si>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</si>
  <si>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</si>
  <si>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</si>
  <si>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</si>
  <si>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</si>
  <si>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</si>
  <si>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</si>
  <si>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</si>
  <si>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</si>
  <si>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</si>
  <si>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</si>
  <si>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</si>
  <si>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</si>
  <si>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</si>
  <si>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</si>
  <si>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</si>
  <si>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</si>
  <si>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</si>
  <si>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</si>
  <si>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</si>
  <si>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</si>
  <si>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</si>
  <si>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</si>
  <si>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</si>
  <si>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</si>
  <si>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</si>
  <si>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</si>
  <si>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</si>
  <si>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</si>
  <si>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</si>
  <si>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</si>
  <si>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</si>
  <si>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</si>
  <si>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</si>
  <si>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</si>
  <si>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</si>
  <si>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</si>
  <si>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</si>
  <si>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</si>
  <si>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</si>
  <si>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</si>
  <si>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</si>
  <si>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</si>
  <si>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</si>
  <si>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</si>
  <si>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</si>
  <si>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</si>
  <si>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</si>
  <si>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</si>
  <si>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</si>
  <si>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</si>
  <si>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</si>
  <si>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</si>
  <si>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</si>
  <si>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</si>
  <si>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</si>
  <si>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</si>
  <si>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</si>
  <si>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</si>
  <si>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</si>
  <si>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</si>
  <si>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</si>
  <si>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</si>
  <si>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</si>
  <si>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</si>
  <si>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</si>
  <si>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</si>
  <si>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</si>
  <si>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</si>
  <si>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</si>
  <si>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</si>
  <si>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</si>
  <si>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</si>
  <si>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</si>
  <si>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</si>
  <si>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</si>
  <si>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</si>
  <si>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</si>
  <si>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</si>
  <si>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</si>
  <si>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</si>
  <si>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</si>
  <si>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</si>
  <si>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</si>
  <si>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</si>
  <si>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</si>
  <si>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</si>
  <si>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</si>
  <si>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</si>
  <si>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</si>
  <si>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</si>
  <si>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</si>
  <si>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</si>
  <si>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</si>
  <si>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</si>
  <si>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</si>
  <si>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</si>
  <si>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</si>
  <si>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</si>
  <si>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</si>
  <si>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</si>
  <si>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</si>
  <si>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</si>
  <si>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</si>
  <si>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</si>
  <si>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</si>
  <si>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</si>
  <si>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</si>
  <si>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</si>
  <si>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</si>
  <si>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</si>
  <si>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</si>
  <si>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</si>
  <si>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</si>
  <si>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</si>
  <si>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</si>
  <si>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</si>
  <si>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</si>
  <si>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</si>
  <si>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</si>
  <si>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</si>
  <si>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</si>
  <si>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</si>
  <si>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</si>
  <si>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</si>
  <si>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</si>
  <si>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</si>
  <si>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</si>
  <si>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</si>
  <si>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</si>
  <si>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</si>
  <si>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</si>
  <si>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</si>
  <si>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</si>
  <si>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</si>
  <si>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</si>
  <si>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</si>
  <si>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</si>
  <si>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</si>
  <si>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</si>
  <si>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</si>
  <si>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</si>
  <si>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</si>
  <si>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</si>
  <si>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</si>
  <si>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</si>
  <si>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</si>
  <si>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</si>
  <si>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</si>
  <si>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</si>
  <si>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</si>
  <si>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</si>
  <si>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</si>
  <si>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</si>
  <si>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</si>
  <si>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</si>
  <si>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</si>
  <si>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</si>
  <si>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</si>
  <si>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</si>
  <si>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</si>
  <si>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</si>
  <si>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</si>
  <si>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</si>
  <si>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</si>
  <si>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</si>
  <si>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</si>
  <si>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</si>
  <si>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</si>
  <si>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</si>
  <si>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</si>
  <si>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</si>
  <si>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</si>
  <si>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</si>
  <si>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</si>
  <si>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</si>
  <si>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</si>
  <si>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</si>
  <si>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</si>
  <si>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</si>
  <si>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</si>
  <si>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</si>
  <si>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</si>
  <si>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</si>
  <si>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</si>
  <si>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</si>
  <si>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</si>
  <si>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</si>
  <si>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</si>
  <si>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</si>
  <si>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</si>
  <si>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</si>
  <si>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</si>
  <si>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</si>
  <si>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</si>
  <si>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</si>
  <si>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</si>
  <si>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</si>
  <si>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</si>
  <si>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</si>
  <si>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</si>
  <si>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</si>
  <si>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</si>
  <si>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</si>
  <si>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</si>
  <si>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</si>
  <si>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</si>
  <si>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</si>
  <si>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</si>
  <si>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</si>
  <si>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</si>
  <si>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</si>
  <si>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</si>
  <si>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</si>
  <si>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</si>
  <si>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</si>
  <si>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</si>
  <si>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</si>
  <si>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</si>
  <si>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</si>
  <si>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</si>
  <si>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</si>
  <si>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</si>
  <si>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</si>
  <si>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</si>
  <si>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</si>
  <si>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</si>
  <si>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</si>
  <si>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</si>
  <si>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</si>
  <si>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</si>
  <si>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</si>
  <si>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</si>
  <si>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</si>
  <si>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</si>
  <si>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</si>
  <si>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</si>
  <si>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</si>
  <si>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</si>
  <si>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</si>
  <si>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</si>
  <si>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</si>
  <si>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</si>
  <si>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</si>
  <si>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</si>
  <si>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</si>
  <si>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</si>
  <si>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</si>
  <si>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</si>
  <si>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</si>
  <si>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</si>
  <si>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</si>
  <si>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</si>
  <si>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</si>
  <si>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</si>
  <si>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</si>
  <si>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</si>
  <si>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</si>
  <si>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</si>
  <si>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</si>
  <si>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</si>
  <si>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</si>
  <si>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</si>
  <si>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</si>
  <si>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</si>
  <si>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</si>
  <si>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</si>
  <si>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</si>
  <si>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</si>
  <si>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</si>
  <si>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</si>
  <si>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</si>
  <si>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</si>
  <si>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</si>
  <si>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</si>
  <si>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</si>
  <si>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</si>
  <si>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</si>
  <si>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</si>
  <si>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</si>
  <si>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</si>
  <si>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</si>
  <si>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</si>
  <si>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</si>
  <si>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</si>
  <si>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</si>
  <si>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</si>
  <si>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</si>
  <si>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</si>
  <si>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</si>
  <si>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</si>
  <si>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</si>
  <si>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</si>
  <si>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</si>
  <si>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</si>
  <si>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</si>
  <si>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</si>
  <si>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</si>
  <si>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</si>
  <si>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</si>
  <si>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</si>
  <si>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</si>
  <si>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</si>
  <si>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</si>
  <si>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</si>
  <si>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</si>
  <si>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</si>
  <si>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</si>
  <si>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</si>
  <si>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</si>
  <si>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</si>
  <si>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</si>
  <si>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</si>
  <si>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</si>
  <si>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</si>
  <si>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</si>
  <si>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</si>
  <si>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</si>
  <si>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</si>
  <si>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</si>
  <si>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</si>
  <si>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</si>
  <si>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</si>
  <si>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</si>
  <si>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</si>
  <si>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</si>
  <si>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</si>
  <si>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</si>
  <si>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</si>
  <si>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</si>
  <si>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</si>
  <si>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</si>
  <si>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</si>
  <si>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</si>
  <si>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</si>
  <si>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</si>
  <si>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</si>
  <si>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</si>
  <si>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</si>
  <si>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</si>
  <si>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</si>
  <si>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</si>
  <si>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</si>
  <si>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</si>
  <si>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</si>
  <si>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</si>
  <si>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</si>
  <si>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</si>
  <si>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</si>
  <si>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</si>
  <si>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</si>
  <si>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</si>
  <si>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</si>
  <si>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</si>
  <si>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</si>
  <si>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</si>
  <si>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</si>
  <si>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</si>
  <si>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</si>
  <si>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</si>
  <si>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</si>
  <si>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</si>
  <si>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</si>
  <si>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</si>
  <si>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</si>
  <si>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</si>
  <si>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</si>
  <si>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</si>
  <si>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</si>
  <si>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</si>
  <si>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</si>
  <si>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</si>
  <si>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</si>
  <si>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</si>
  <si>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</si>
  <si>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</si>
  <si>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</si>
  <si>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</si>
  <si>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</si>
  <si>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</si>
  <si>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</si>
  <si>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</si>
  <si>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</si>
  <si>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</si>
  <si>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</si>
  <si>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</si>
  <si>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</si>
  <si>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</si>
  <si>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</si>
  <si>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</si>
  <si>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</si>
  <si>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</si>
  <si>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</si>
  <si>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</si>
  <si>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</si>
  <si>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</si>
  <si>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</si>
  <si>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</si>
  <si>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</si>
  <si>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</si>
  <si>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</si>
  <si>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</si>
  <si>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</si>
  <si>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</si>
  <si>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</si>
  <si>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</si>
  <si>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</si>
  <si>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</si>
  <si>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</si>
  <si>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</si>
  <si>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</si>
  <si>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</si>
  <si>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</si>
  <si>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</si>
  <si>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</si>
  <si>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</si>
  <si>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</si>
  <si>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</si>
  <si>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</si>
  <si>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</si>
  <si>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</si>
  <si>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</si>
  <si>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</si>
  <si>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</si>
  <si>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</si>
  <si>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</si>
  <si>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</si>
  <si>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</si>
  <si>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</si>
  <si>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</si>
  <si>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</si>
  <si>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</si>
  <si>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</si>
  <si>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</si>
  <si>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</si>
  <si>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</si>
  <si>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</si>
  <si>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</si>
  <si>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</si>
  <si>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</si>
  <si>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</si>
  <si>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</si>
  <si>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</si>
  <si>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</si>
  <si>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</si>
  <si>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</si>
  <si>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</si>
  <si>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</si>
  <si>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</si>
  <si>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</si>
  <si>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</si>
  <si>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</si>
  <si>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</si>
  <si>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</si>
  <si>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</si>
  <si>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</si>
  <si>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</si>
  <si>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</si>
  <si>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</si>
  <si>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</si>
  <si>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</si>
  <si>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</si>
  <si>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</si>
  <si>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</si>
  <si>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</si>
  <si>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</si>
  <si>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</si>
  <si>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</si>
  <si>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</si>
  <si>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</si>
  <si>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</si>
  <si>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</si>
  <si>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</si>
  <si>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</si>
  <si>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</si>
  <si>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</si>
  <si>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</si>
  <si>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</si>
  <si>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</si>
  <si>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</si>
  <si>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</si>
  <si>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</si>
  <si>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</si>
  <si>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</si>
  <si>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</si>
  <si>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</si>
  <si>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</si>
  <si>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</si>
  <si>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</si>
  <si>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</si>
  <si>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</si>
  <si>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</si>
  <si>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</si>
  <si>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</si>
  <si>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</si>
  <si>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</si>
  <si>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</si>
  <si>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</si>
  <si>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</si>
  <si>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</si>
  <si>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</si>
  <si>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</si>
  <si>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</si>
  <si>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</si>
  <si>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</si>
  <si>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</si>
  <si>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</si>
  <si>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</si>
  <si>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</si>
  <si>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</si>
  <si>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</si>
  <si>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</si>
  <si>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</si>
  <si>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</si>
  <si>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</si>
  <si>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</si>
  <si>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</si>
  <si>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</si>
  <si>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</si>
  <si>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</si>
  <si>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</si>
  <si>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</si>
  <si>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</si>
  <si>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</si>
  <si>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</si>
  <si>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</si>
  <si>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</si>
  <si>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</si>
  <si>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</si>
  <si>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</si>
  <si>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</si>
  <si>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</si>
  <si>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</si>
  <si>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</si>
  <si>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</si>
  <si>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</si>
  <si>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</si>
  <si>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</si>
  <si>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</si>
  <si>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</si>
  <si>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</si>
  <si>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</si>
  <si>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</si>
  <si>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</si>
  <si>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</si>
  <si>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</si>
  <si>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</si>
  <si>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</si>
  <si>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</si>
  <si>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</si>
  <si>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</si>
  <si>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</si>
  <si>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</si>
  <si>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</si>
  <si>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</si>
  <si>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</si>
  <si>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</si>
  <si>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</si>
  <si>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</si>
  <si>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</si>
  <si>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</si>
  <si>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</si>
  <si>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</si>
  <si>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</si>
  <si>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</si>
  <si>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</si>
  <si>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</si>
  <si>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</si>
  <si>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</si>
  <si>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</si>
  <si>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</si>
  <si>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</si>
  <si>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</si>
  <si>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</si>
  <si>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</si>
  <si>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</si>
  <si>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</si>
  <si>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</si>
  <si>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</si>
  <si>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</si>
  <si>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</si>
  <si>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</si>
  <si>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</si>
  <si>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</si>
  <si>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</si>
  <si>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</si>
  <si>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</si>
  <si>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</si>
  <si>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</si>
  <si>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</si>
  <si>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</si>
  <si>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</si>
  <si>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</si>
  <si>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</si>
  <si>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</si>
  <si>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</si>
  <si>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</si>
  <si>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</si>
  <si>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</si>
  <si>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</si>
  <si>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</si>
  <si>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</si>
  <si>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</si>
  <si>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</si>
  <si>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</si>
  <si>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</si>
  <si>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</si>
  <si>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</si>
  <si>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</si>
  <si>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</si>
  <si>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</si>
  <si>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</si>
  <si>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</si>
  <si>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</si>
  <si>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</si>
  <si>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</si>
  <si>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</si>
  <si>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</si>
  <si>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</si>
  <si>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</si>
  <si>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</si>
  <si>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</si>
  <si>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</si>
  <si>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</si>
  <si>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</si>
  <si>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</si>
  <si>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</si>
  <si>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</si>
  <si>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</si>
  <si>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</si>
  <si>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</si>
  <si>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</si>
  <si>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</si>
  <si>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</si>
  <si>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</si>
  <si>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</si>
  <si>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</si>
  <si>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</si>
  <si>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</si>
  <si>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</si>
  <si>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</si>
  <si>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</si>
  <si>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</si>
  <si>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</si>
  <si>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</si>
  <si>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</si>
  <si>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</si>
  <si>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</si>
  <si>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</si>
  <si>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</si>
  <si>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</si>
  <si>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</si>
  <si>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</si>
  <si>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</si>
  <si>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</si>
  <si>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</si>
  <si>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</si>
  <si>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</si>
  <si>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</si>
  <si>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</si>
  <si>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</si>
  <si>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</si>
  <si>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</si>
  <si>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</si>
  <si>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</si>
  <si>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</si>
  <si>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</si>
  <si>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</si>
  <si>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</si>
  <si>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</si>
  <si>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</si>
  <si>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</si>
  <si>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</si>
  <si>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</si>
  <si>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</si>
  <si>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</si>
  <si>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</si>
  <si>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</si>
  <si>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</si>
  <si>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</si>
  <si>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</si>
  <si>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</si>
  <si>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</si>
  <si>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</si>
  <si>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</si>
  <si>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</si>
  <si>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</si>
  <si>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</si>
  <si>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</si>
  <si>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</si>
  <si>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</si>
  <si>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</si>
  <si>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</si>
  <si>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</si>
  <si>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</si>
  <si>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</si>
  <si>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</si>
  <si>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</si>
  <si>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</si>
  <si>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</si>
  <si>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</si>
  <si>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</si>
  <si>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</si>
  <si>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</si>
  <si>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</si>
  <si>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</si>
  <si>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</si>
  <si>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</si>
  <si>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</si>
  <si>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</si>
  <si>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</si>
  <si>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</si>
  <si>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</si>
  <si>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</si>
  <si>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</si>
  <si>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</si>
  <si>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</si>
  <si>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</si>
  <si>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</si>
  <si>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</si>
  <si>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</si>
  <si>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</si>
  <si>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</si>
  <si>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</si>
  <si>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</si>
  <si>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</si>
  <si>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</si>
  <si>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</si>
  <si>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</si>
  <si>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</si>
  <si>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</si>
  <si>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</si>
  <si>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</si>
  <si>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</si>
  <si>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</si>
  <si>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</si>
  <si>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</si>
  <si>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</si>
  <si>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</si>
  <si>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</si>
  <si>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</si>
  <si>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</si>
  <si>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</si>
  <si>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</si>
  <si>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</si>
  <si>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</si>
  <si>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</si>
  <si>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</si>
  <si>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</si>
  <si>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</si>
  <si>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</si>
  <si>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</si>
  <si>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</si>
  <si>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</si>
  <si>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</si>
  <si>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</si>
  <si>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</si>
  <si>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</si>
  <si>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</si>
  <si>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</si>
  <si>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</si>
  <si>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</si>
  <si>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</si>
  <si>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</si>
  <si>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</si>
  <si>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</si>
  <si>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</si>
  <si>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</si>
  <si>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</si>
  <si>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</si>
  <si>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</si>
  <si>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</si>
  <si>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</si>
  <si>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</si>
  <si>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</si>
  <si>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</si>
  <si>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</si>
  <si>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</si>
  <si>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</si>
  <si>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</si>
  <si>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</si>
  <si>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</si>
  <si>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</si>
  <si>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</si>
  <si>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</si>
  <si>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</si>
  <si>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</si>
  <si>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</si>
  <si>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</si>
  <si>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</si>
  <si>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</si>
  <si>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</si>
  <si>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</si>
  <si>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</si>
  <si>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</si>
  <si>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</si>
  <si>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</si>
  <si>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</si>
  <si>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</si>
  <si>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</si>
  <si>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</si>
  <si>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</si>
  <si>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</si>
  <si>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</si>
  <si>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</si>
  <si>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</si>
  <si>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</si>
  <si>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</si>
  <si>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</si>
  <si>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</si>
  <si>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</si>
  <si>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</si>
  <si>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</si>
  <si>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</si>
  <si>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</si>
  <si>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</si>
  <si>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</si>
  <si>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</si>
  <si>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</si>
  <si>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</si>
  <si>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</si>
  <si>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</si>
  <si>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</si>
  <si>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</si>
  <si>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</si>
  <si>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</si>
  <si>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</si>
  <si>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</si>
  <si>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</si>
  <si>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</si>
  <si>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</si>
  <si>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</si>
  <si>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</si>
  <si>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</si>
  <si>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</si>
  <si>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</si>
  <si>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</si>
  <si>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</si>
  <si>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</si>
  <si>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</si>
  <si>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</si>
  <si>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</si>
  <si>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</si>
  <si>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</si>
  <si>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</si>
  <si>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</si>
  <si>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</si>
  <si>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</si>
  <si>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</si>
  <si>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</si>
  <si>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</si>
  <si>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</si>
  <si>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</si>
  <si>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</si>
  <si>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</si>
  <si>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</si>
  <si>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</si>
  <si>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</si>
  <si>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</si>
  <si>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</si>
  <si>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</si>
  <si>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</si>
  <si>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</si>
  <si>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</si>
  <si>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</si>
  <si>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</si>
  <si>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</si>
  <si>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</si>
  <si>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</si>
  <si>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</si>
  <si>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</si>
  <si>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</si>
  <si>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</si>
  <si>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</si>
  <si>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</si>
  <si>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</si>
  <si>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</si>
  <si>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</si>
  <si>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</si>
  <si>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</si>
  <si>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</si>
  <si>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</si>
  <si>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</si>
  <si>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</si>
  <si>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</si>
  <si>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</si>
  <si>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</si>
  <si>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</si>
  <si>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</si>
  <si>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</si>
  <si>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</si>
  <si>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</si>
  <si>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</si>
  <si>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</si>
  <si>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</si>
  <si>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</si>
  <si>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</si>
  <si>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</si>
  <si>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</si>
  <si>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</si>
  <si>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</si>
  <si>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</si>
  <si>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</si>
  <si>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</si>
  <si>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</si>
  <si>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</si>
  <si>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</si>
  <si>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</si>
  <si>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</si>
  <si>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</si>
  <si>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</si>
  <si>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</si>
  <si>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</si>
  <si>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</si>
  <si>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</si>
  <si>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</si>
  <si>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</si>
  <si>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</si>
  <si>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</si>
  <si>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</si>
  <si>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</si>
  <si>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</si>
  <si>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</si>
  <si>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</si>
  <si>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</si>
  <si>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</si>
  <si>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</si>
  <si>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</si>
  <si>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</si>
  <si>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</si>
  <si>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</si>
  <si>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</si>
  <si>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</si>
  <si>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</si>
  <si>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</si>
  <si>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</si>
  <si>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</si>
  <si>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</si>
  <si>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</si>
  <si>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</si>
  <si>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</si>
  <si>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</si>
  <si>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</si>
  <si>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</si>
  <si>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</si>
  <si>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</si>
  <si>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</si>
  <si>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</si>
  <si>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</si>
  <si>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</si>
  <si>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</si>
  <si>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</si>
  <si>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</si>
  <si>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</si>
  <si>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</si>
  <si>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</si>
  <si>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</si>
  <si>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</si>
  <si>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</si>
  <si>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</si>
  <si>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</si>
  <si>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</si>
  <si>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</si>
  <si>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</si>
  <si>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</si>
  <si>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</si>
  <si>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</si>
  <si>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</si>
  <si>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</si>
  <si>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</si>
  <si>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</si>
  <si>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</si>
  <si>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</si>
  <si>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</si>
  <si>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</si>
  <si>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</si>
  <si>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</si>
  <si>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</si>
  <si>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</si>
  <si>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</si>
  <si>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</si>
  <si>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</si>
  <si>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</si>
  <si>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</si>
  <si>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</si>
  <si>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</si>
  <si>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</si>
  <si>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</si>
  <si>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</si>
  <si>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</si>
  <si>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</si>
  <si>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</si>
  <si>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</si>
  <si>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</si>
  <si>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</si>
  <si>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</si>
  <si>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</si>
  <si>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</si>
  <si>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</si>
  <si>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</si>
  <si>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</si>
  <si>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</si>
  <si>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</si>
  <si>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</si>
  <si>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</si>
  <si>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</si>
  <si>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</si>
  <si>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</si>
  <si>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</si>
  <si>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</si>
  <si>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</si>
  <si>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</si>
  <si>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</si>
  <si>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</si>
  <si>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</si>
  <si>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</si>
  <si>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</si>
  <si>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</si>
  <si>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</si>
  <si>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</si>
  <si>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</si>
  <si>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</si>
  <si>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</si>
  <si>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</si>
  <si>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</si>
  <si>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</si>
  <si>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</si>
  <si>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</si>
  <si>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</si>
  <si>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</si>
  <si>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</si>
  <si>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</si>
  <si>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</si>
  <si>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</si>
  <si>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</si>
  <si>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</si>
  <si>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</si>
  <si>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</si>
  <si>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</si>
  <si>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</si>
  <si>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</si>
  <si>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</si>
  <si>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</si>
  <si>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</si>
  <si>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</si>
  <si>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</si>
  <si>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</si>
  <si>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</si>
  <si>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</si>
  <si>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</si>
  <si>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</si>
  <si>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</si>
  <si>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</si>
  <si>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</si>
  <si>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</si>
  <si>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</si>
  <si>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</si>
  <si>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</si>
  <si>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</si>
  <si>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</si>
  <si>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</si>
  <si>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</si>
  <si>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</si>
  <si>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</si>
  <si>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</si>
  <si>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</si>
  <si>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</si>
  <si>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</si>
  <si>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</si>
  <si>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</si>
  <si>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</si>
  <si>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</si>
  <si>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</si>
  <si>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</si>
  <si>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</si>
  <si>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</si>
  <si>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</si>
  <si>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</si>
  <si>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</si>
  <si>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</si>
  <si>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</si>
  <si>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</si>
  <si>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</si>
  <si>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</si>
  <si>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</si>
  <si>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</si>
  <si>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</si>
  <si>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</si>
  <si>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</si>
  <si>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</si>
  <si>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</si>
  <si>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</si>
  <si>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</si>
  <si>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</si>
  <si>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</si>
  <si>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</si>
  <si>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</si>
  <si>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</si>
  <si>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</si>
  <si>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</si>
  <si>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</si>
  <si>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</si>
  <si>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</si>
  <si>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</si>
  <si>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</si>
  <si>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</si>
  <si>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</si>
  <si>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</si>
  <si>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</si>
  <si>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</si>
  <si>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</si>
  <si>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</si>
  <si>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</si>
  <si>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</si>
  <si>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</si>
  <si>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</si>
  <si>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</si>
  <si>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</si>
  <si>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</si>
  <si>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</si>
  <si>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</si>
  <si>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</si>
  <si>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</si>
  <si>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</si>
  <si>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</si>
  <si>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</si>
  <si>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</si>
  <si>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</si>
  <si>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</si>
  <si>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</si>
  <si>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</si>
  <si>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</si>
  <si>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</si>
  <si>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</si>
  <si>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</si>
  <si>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</si>
  <si>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</si>
  <si>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</si>
  <si>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</si>
  <si>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</si>
  <si>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</si>
  <si>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</si>
  <si>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</si>
  <si>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</si>
  <si>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</si>
  <si>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</si>
  <si>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</si>
  <si>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</si>
  <si>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</si>
  <si>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</si>
  <si>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</si>
  <si>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</si>
  <si>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</si>
  <si>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</si>
  <si>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</si>
  <si>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</si>
  <si>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</si>
  <si>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</si>
  <si>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</si>
  <si>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</si>
  <si>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</si>
  <si>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</si>
  <si>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</si>
  <si>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</si>
  <si>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</si>
  <si>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</si>
  <si>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</si>
  <si>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</si>
  <si>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</si>
  <si>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</si>
  <si>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</si>
  <si>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</si>
  <si>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</si>
  <si>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</si>
  <si>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</si>
  <si>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</si>
  <si>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</si>
  <si>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</si>
  <si>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</si>
  <si>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</si>
  <si>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</si>
  <si>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</si>
  <si>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</si>
  <si>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</si>
  <si>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</si>
  <si>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</si>
  <si>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</si>
  <si>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</si>
  <si>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</si>
  <si>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</si>
  <si>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</si>
  <si>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</si>
  <si>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</si>
  <si>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</si>
  <si>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</si>
  <si>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</si>
  <si>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</si>
  <si>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</si>
  <si>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</si>
  <si>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</si>
  <si>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</si>
  <si>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</si>
  <si>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</si>
  <si>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</si>
  <si>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</si>
  <si>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</si>
  <si>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</si>
  <si>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</si>
  <si>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</si>
  <si>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</si>
  <si>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</si>
  <si>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</si>
  <si>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</si>
  <si>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</si>
  <si>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</si>
  <si>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</si>
  <si>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</si>
  <si>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</si>
  <si>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</si>
  <si>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</si>
  <si>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</si>
  <si>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</si>
  <si>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</si>
  <si>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</si>
  <si>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</si>
  <si>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</si>
  <si>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</si>
  <si>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</si>
  <si>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</si>
  <si>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</si>
  <si>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</si>
  <si>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</si>
  <si>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</si>
  <si>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</si>
  <si>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</si>
  <si>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</si>
  <si>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</si>
  <si>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</si>
  <si>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</si>
  <si>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</si>
  <si>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</si>
  <si>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</si>
  <si>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</si>
  <si>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</si>
  <si>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</si>
  <si>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</si>
  <si>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</si>
  <si>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</si>
  <si>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</si>
  <si>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</si>
  <si>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</si>
  <si>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</si>
  <si>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</si>
  <si>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</si>
  <si>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</si>
  <si>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</si>
  <si>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</si>
  <si>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</si>
  <si>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</si>
  <si>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</si>
  <si>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</si>
  <si>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</si>
  <si>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</si>
  <si>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</si>
  <si>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</si>
  <si>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</si>
  <si>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</si>
  <si>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</si>
  <si>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</si>
  <si>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</si>
  <si>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</si>
  <si>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</si>
  <si>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</si>
  <si>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</si>
  <si>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</si>
  <si>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</si>
  <si>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</si>
  <si>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</si>
  <si>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</si>
  <si>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</si>
  <si>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</si>
  <si>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</si>
  <si>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</si>
  <si>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</si>
  <si>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</si>
  <si>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</si>
  <si>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</si>
  <si>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</si>
  <si>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</si>
  <si>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</si>
  <si>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</si>
  <si>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</si>
  <si>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</si>
  <si>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</si>
  <si>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</si>
  <si>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</si>
  <si>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</si>
  <si>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</si>
  <si>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</si>
  <si>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</si>
  <si>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</si>
  <si>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</si>
  <si>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</si>
  <si>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</si>
  <si>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</si>
  <si>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</si>
  <si>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</si>
  <si>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</si>
  <si>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</si>
  <si>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</si>
  <si>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</si>
  <si>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</si>
  <si>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</si>
  <si>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</si>
  <si>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</si>
  <si>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</si>
  <si>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</si>
  <si>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</si>
  <si>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</si>
  <si>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</si>
  <si>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</si>
  <si>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</si>
  <si>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</si>
  <si>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</si>
  <si>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</si>
  <si>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</si>
  <si>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</si>
  <si>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</si>
  <si>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</si>
  <si>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</si>
  <si>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</si>
  <si>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</si>
  <si>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</si>
  <si>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</si>
  <si>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</si>
  <si>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</si>
  <si>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</si>
  <si>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</si>
  <si>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</si>
  <si>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</si>
  <si>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</si>
  <si>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</si>
  <si>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</si>
  <si>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</si>
  <si>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</si>
  <si>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</si>
  <si>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</si>
  <si>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</si>
  <si>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</si>
  <si>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</si>
  <si>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</si>
  <si>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</si>
  <si>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</si>
  <si>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</si>
  <si>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</si>
  <si>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</si>
  <si>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</si>
  <si>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</si>
  <si>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</si>
  <si>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</si>
  <si>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</si>
  <si>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</si>
  <si>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</si>
  <si>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</si>
  <si>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</si>
  <si>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</si>
  <si>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</si>
  <si>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</si>
  <si>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</si>
  <si>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</si>
  <si>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</si>
  <si>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</si>
  <si>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</si>
  <si>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</si>
  <si>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</si>
  <si>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</si>
  <si>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</si>
  <si>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</si>
  <si>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</si>
  <si>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</si>
  <si>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</si>
  <si>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</si>
  <si>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</si>
  <si>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</si>
  <si>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</si>
  <si>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</si>
  <si>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</si>
  <si>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</si>
  <si>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</si>
  <si>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</si>
  <si>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</si>
  <si>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</si>
  <si>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</si>
  <si>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</si>
  <si>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</si>
  <si>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</si>
  <si>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</si>
  <si>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</si>
  <si>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</si>
  <si>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</si>
  <si>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</si>
  <si>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</si>
  <si>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</si>
  <si>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</si>
  <si>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</si>
  <si>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</si>
  <si>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</si>
  <si>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</si>
  <si>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</si>
  <si>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</si>
  <si>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</si>
  <si>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</si>
  <si>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</si>
  <si>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</si>
  <si>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</si>
  <si>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</si>
  <si>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</si>
  <si>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</si>
  <si>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</si>
  <si>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</si>
  <si>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</si>
  <si>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</si>
  <si>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</si>
  <si>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</si>
  <si>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</si>
  <si>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</si>
  <si>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</si>
  <si>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</si>
  <si>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</si>
  <si>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</si>
  <si>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</si>
  <si>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</si>
  <si>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</si>
  <si>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</si>
  <si>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</si>
  <si>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</si>
  <si>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</si>
  <si>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</si>
  <si>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</si>
  <si>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</si>
  <si>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</si>
  <si>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</si>
  <si>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</si>
  <si>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</si>
  <si>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</si>
  <si>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</si>
  <si>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</si>
  <si>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</si>
  <si>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</si>
  <si>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</si>
  <si>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</si>
  <si>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</si>
  <si>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</si>
  <si>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</si>
  <si>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</si>
  <si>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</si>
  <si>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</si>
  <si>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</si>
  <si>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</si>
  <si>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</si>
  <si>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</si>
  <si>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</si>
  <si>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</si>
  <si>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</si>
  <si>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</si>
  <si>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</si>
  <si>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</si>
  <si>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</si>
  <si>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</si>
  <si>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</si>
  <si>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</si>
  <si>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</si>
  <si>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</si>
  <si>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</si>
  <si>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</si>
  <si>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</si>
  <si>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</si>
  <si>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</si>
  <si>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</si>
  <si>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</si>
  <si>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</si>
  <si>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</si>
  <si>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</si>
  <si>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</si>
  <si>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</si>
  <si>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</si>
  <si>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</si>
  <si>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</si>
  <si>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</si>
  <si>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</si>
  <si>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</si>
  <si>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</si>
  <si>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</si>
  <si>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</si>
  <si>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</si>
  <si>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</si>
  <si>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</si>
  <si>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</si>
  <si>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</si>
  <si>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</si>
  <si>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</si>
  <si>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</si>
  <si>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</si>
  <si>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</si>
  <si>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</si>
  <si>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</si>
  <si>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</si>
  <si>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</si>
  <si>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</si>
  <si>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</si>
  <si>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</si>
  <si>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</si>
  <si>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</si>
  <si>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</si>
  <si>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</si>
  <si>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</si>
  <si>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</si>
  <si>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</si>
  <si>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</si>
  <si>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</si>
  <si>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</si>
  <si>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</si>
  <si>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</si>
  <si>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</si>
  <si>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</si>
  <si>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</si>
  <si>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</si>
  <si>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</si>
  <si>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</si>
  <si>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</si>
  <si>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</si>
  <si>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</si>
  <si>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</si>
  <si>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</si>
  <si>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</si>
  <si>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</si>
  <si>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</si>
  <si>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</si>
  <si>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</si>
  <si>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</si>
  <si>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</si>
  <si>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</si>
  <si>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</si>
  <si>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</si>
  <si>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</si>
  <si>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</si>
  <si>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</si>
  <si>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</si>
  <si>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</si>
  <si>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</si>
  <si>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</si>
  <si>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</si>
  <si>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</si>
  <si>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</si>
  <si>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</si>
  <si>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</si>
  <si>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</si>
  <si>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</si>
  <si>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</si>
  <si>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</si>
  <si>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</si>
  <si>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</si>
  <si>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</si>
  <si>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</si>
  <si>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</si>
  <si>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</si>
  <si>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</si>
  <si>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</si>
  <si>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</si>
  <si>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</si>
  <si>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</si>
  <si>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</si>
  <si>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</si>
  <si>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</si>
  <si>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</si>
  <si>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</si>
  <si>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</si>
  <si>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</si>
  <si>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</si>
  <si>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</si>
  <si>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</si>
  <si>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</si>
  <si>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</si>
  <si>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</si>
  <si>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</si>
  <si>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</si>
  <si>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</si>
  <si>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</si>
  <si>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</si>
  <si>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</si>
  <si>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</si>
  <si>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</si>
  <si>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</si>
  <si>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</si>
  <si>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</si>
  <si>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</si>
  <si>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</si>
  <si>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</si>
  <si>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</si>
  <si>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</si>
  <si>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</si>
  <si>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</si>
  <si>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</si>
  <si>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</si>
  <si>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</si>
  <si>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</si>
  <si>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</si>
  <si>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</si>
  <si>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</si>
  <si>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</si>
  <si>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</si>
  <si>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</si>
  <si>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</si>
  <si>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</si>
  <si>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</si>
  <si>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</si>
  <si>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</si>
  <si>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</si>
  <si>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</si>
  <si>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</si>
  <si>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</si>
  <si>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</si>
  <si>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</si>
  <si>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</si>
  <si>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</si>
  <si>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</si>
  <si>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</si>
  <si>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</si>
  <si>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</si>
  <si>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</si>
  <si>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</si>
  <si>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</si>
  <si>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</si>
  <si>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</si>
  <si>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</si>
  <si>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</si>
  <si>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</si>
  <si>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</si>
  <si>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</si>
  <si>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</si>
  <si>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</si>
  <si>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</si>
  <si>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</si>
  <si>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</si>
  <si>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</si>
  <si>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</si>
  <si>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</si>
  <si>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</si>
  <si>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</si>
  <si>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</si>
  <si>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</si>
  <si>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</si>
  <si>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</si>
  <si>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</si>
  <si>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</si>
  <si>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</si>
  <si>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</si>
  <si>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</si>
  <si>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</si>
  <si>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</si>
  <si>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</si>
  <si>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</si>
  <si>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</si>
  <si>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</si>
  <si>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</si>
  <si>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</si>
  <si>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</si>
  <si>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</si>
  <si>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</si>
  <si>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</si>
  <si>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</si>
  <si>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</si>
  <si>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</si>
  <si>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</si>
  <si>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</si>
  <si>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</si>
  <si>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</si>
  <si>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</si>
  <si>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</si>
  <si>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</si>
  <si>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</si>
  <si>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</si>
  <si>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</si>
  <si>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</si>
  <si>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</si>
  <si>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</si>
  <si>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</si>
  <si>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</si>
  <si>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</si>
  <si>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</si>
  <si>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</si>
  <si>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</si>
  <si>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</si>
  <si>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</si>
  <si>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</si>
  <si>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</si>
  <si>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</si>
  <si>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</si>
  <si>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</si>
  <si>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</si>
  <si>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</si>
  <si>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</si>
  <si>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</si>
  <si>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</si>
  <si>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</si>
  <si>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</si>
  <si>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</si>
  <si>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</si>
  <si>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</si>
  <si>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</si>
  <si>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</si>
  <si>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</si>
  <si>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</si>
  <si>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</si>
  <si>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</si>
  <si>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</si>
  <si>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</si>
  <si>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</si>
  <si>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</si>
  <si>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</si>
  <si>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</si>
  <si>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</si>
  <si>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</si>
  <si>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</si>
  <si>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</si>
  <si>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</si>
  <si>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</si>
  <si>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</si>
  <si>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</si>
  <si>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</si>
  <si>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</si>
  <si>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</si>
  <si>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</si>
  <si>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</si>
  <si>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</si>
  <si>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</si>
  <si>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</si>
  <si>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</si>
  <si>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</si>
  <si>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</si>
  <si>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</si>
  <si>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</si>
  <si>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</si>
  <si>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</si>
  <si>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</si>
  <si>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</si>
  <si>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</si>
  <si>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</si>
  <si>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</si>
  <si>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</si>
  <si>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</si>
  <si>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</si>
  <si>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</si>
  <si>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</si>
  <si>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</si>
  <si>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</si>
  <si>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</si>
  <si>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</si>
  <si>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</si>
  <si>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</si>
  <si>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</si>
  <si>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</si>
  <si>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</si>
  <si>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</si>
  <si>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</si>
  <si>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</si>
  <si>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</si>
  <si>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</si>
  <si>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</si>
  <si>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</si>
  <si>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</si>
  <si>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</si>
  <si>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</si>
  <si>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</si>
  <si>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</si>
  <si>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</si>
  <si>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</si>
  <si>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</si>
  <si>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</si>
  <si>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</si>
  <si>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</si>
  <si>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</si>
  <si>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</si>
  <si>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</si>
  <si>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</si>
  <si>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</si>
  <si>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</si>
  <si>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</si>
  <si>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</si>
  <si>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</si>
  <si>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</si>
  <si>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</si>
  <si>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</si>
  <si>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</si>
  <si>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</si>
  <si>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</si>
  <si>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</si>
  <si>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</si>
  <si>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</si>
  <si>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</si>
  <si>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</si>
  <si>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</si>
  <si>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</si>
  <si>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</si>
  <si>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</si>
  <si>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</si>
  <si>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</si>
  <si>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</si>
  <si>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</si>
  <si>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</si>
  <si>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</si>
  <si>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</si>
  <si>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</si>
  <si>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</si>
  <si>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</si>
  <si>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</si>
  <si>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</si>
  <si>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</si>
  <si>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</si>
  <si>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</si>
  <si>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</si>
  <si>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</si>
  <si>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</si>
  <si>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</si>
  <si>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</si>
  <si>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</si>
  <si>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</si>
  <si>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</si>
  <si>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</si>
  <si>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</si>
  <si>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</si>
  <si>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</si>
  <si>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</si>
  <si>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</si>
  <si>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</si>
  <si>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</si>
  <si>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</si>
  <si>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</si>
  <si>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</si>
  <si>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</si>
  <si>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</si>
  <si>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</si>
  <si>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</si>
  <si>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</si>
  <si>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</si>
  <si>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</si>
  <si>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</si>
  <si>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</si>
  <si>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</si>
  <si>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</si>
  <si>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</si>
  <si>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</si>
  <si>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</si>
  <si>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</si>
  <si>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</si>
  <si>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</si>
  <si>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</si>
  <si>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</si>
  <si>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</si>
  <si>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</si>
  <si>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</si>
  <si>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</si>
  <si>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</si>
  <si>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</si>
  <si>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</si>
  <si>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</si>
  <si>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</si>
  <si>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</si>
  <si>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</si>
  <si>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</si>
  <si>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</si>
  <si>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</si>
  <si>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</si>
  <si>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</si>
  <si>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</si>
  <si>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</si>
  <si>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</si>
  <si>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</si>
  <si>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</si>
  <si>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</si>
  <si>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</si>
  <si>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</si>
  <si>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</si>
  <si>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</si>
  <si>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</si>
  <si>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</si>
  <si>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</si>
  <si>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</si>
  <si>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</si>
  <si>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</si>
  <si>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</si>
  <si>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</si>
  <si>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</si>
  <si>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</si>
  <si>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</si>
  <si>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</si>
  <si>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</si>
  <si>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</si>
  <si>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</si>
  <si>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</si>
  <si>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</si>
  <si>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</si>
  <si>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</si>
  <si>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</si>
  <si>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</si>
  <si>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</si>
  <si>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</si>
  <si>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</si>
  <si>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</si>
  <si>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</si>
  <si>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</si>
  <si>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</si>
  <si>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</si>
  <si>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</si>
  <si>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</si>
  <si>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</si>
  <si>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</si>
  <si>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</si>
  <si>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</si>
  <si>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</si>
  <si>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</si>
  <si>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</si>
  <si>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</si>
  <si>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</si>
  <si>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</si>
  <si>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</si>
  <si>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</si>
  <si>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</si>
  <si>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</si>
  <si>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</si>
  <si>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</si>
  <si>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</si>
  <si>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</si>
  <si>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</si>
  <si>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</si>
  <si>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</si>
  <si>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</si>
  <si>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</si>
  <si>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</si>
  <si>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</si>
  <si>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</si>
  <si>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</si>
  <si>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</si>
  <si>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</si>
  <si>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</si>
  <si>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</si>
  <si>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</si>
  <si>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</si>
  <si>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</si>
  <si>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</si>
  <si>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</si>
  <si>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</si>
  <si>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</si>
  <si>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</si>
  <si>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</si>
  <si>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</si>
  <si>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</si>
  <si>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</si>
  <si>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</si>
  <si>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</si>
  <si>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</si>
  <si>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</si>
  <si>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</si>
  <si>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</si>
  <si>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</si>
  <si>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</si>
  <si>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</si>
  <si>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</si>
  <si>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</si>
  <si>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</si>
  <si>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</si>
  <si>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</si>
  <si>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</si>
  <si>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</si>
  <si>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</si>
  <si>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</si>
  <si>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</si>
  <si>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</si>
  <si>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</si>
  <si>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</si>
  <si>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</si>
  <si>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</si>
  <si>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</si>
  <si>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</si>
  <si>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</si>
  <si>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</si>
  <si>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</si>
  <si>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</si>
  <si>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</si>
  <si>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</si>
  <si>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</si>
  <si>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</si>
  <si>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</si>
  <si>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</si>
  <si>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</si>
  <si>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</si>
  <si>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</si>
  <si>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</si>
  <si>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</si>
  <si>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</si>
  <si>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</si>
  <si>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</si>
  <si>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</si>
  <si>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</si>
  <si>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</si>
  <si>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</si>
  <si>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</si>
  <si>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</si>
  <si>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</si>
  <si>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</si>
  <si>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</si>
  <si>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</si>
  <si>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</si>
  <si>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</si>
  <si>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</si>
  <si>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</si>
  <si>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</si>
  <si>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</si>
  <si>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</si>
  <si>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</si>
  <si>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</si>
  <si>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</si>
  <si>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</si>
  <si>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</si>
  <si>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</si>
  <si>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</si>
  <si>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</si>
  <si>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</si>
  <si>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</si>
  <si>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</si>
  <si>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</si>
  <si>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</si>
  <si>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</si>
  <si>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</si>
  <si>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</si>
  <si>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</si>
  <si>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</si>
  <si>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</si>
  <si>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</si>
  <si>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</si>
  <si>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</si>
  <si>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</si>
  <si>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</si>
  <si>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</si>
  <si>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</si>
  <si>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</si>
  <si>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</si>
  <si>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</si>
  <si>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</si>
  <si>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</si>
  <si>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</si>
  <si>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</si>
  <si>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</si>
  <si>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</si>
  <si>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</si>
  <si>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</si>
  <si>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</si>
  <si>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</si>
  <si>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</si>
  <si>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</si>
  <si>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</si>
  <si>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</si>
  <si>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</si>
  <si>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</si>
  <si>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</si>
  <si>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</si>
  <si>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</si>
  <si>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</si>
  <si>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</si>
  <si>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</si>
  <si>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</si>
  <si>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</si>
  <si>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</si>
  <si>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</si>
  <si>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</si>
  <si>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</si>
  <si>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</si>
  <si>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</si>
  <si>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</si>
  <si>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</si>
  <si>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</si>
  <si>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</si>
  <si>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</si>
  <si>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</si>
  <si>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</si>
  <si>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</si>
  <si>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</si>
  <si>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</si>
  <si>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</si>
  <si>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</si>
  <si>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</si>
  <si>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</si>
  <si>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</si>
  <si>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</si>
  <si>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</si>
  <si>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</si>
  <si>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</si>
  <si>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</si>
  <si>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</si>
  <si>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</si>
  <si>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</si>
  <si>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</si>
  <si>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</si>
  <si>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</si>
  <si>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</si>
  <si>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</si>
  <si>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</si>
  <si>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</si>
  <si>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</si>
  <si>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</si>
  <si>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</si>
  <si>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</si>
  <si>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</si>
  <si>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</si>
  <si>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</si>
  <si>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</si>
  <si>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</si>
  <si>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</si>
  <si>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</si>
  <si>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</si>
  <si>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</si>
  <si>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</si>
  <si>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</si>
  <si>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</si>
  <si>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</si>
  <si>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</si>
  <si>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</si>
  <si>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</si>
  <si>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</si>
  <si>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</si>
  <si>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</si>
  <si>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</si>
  <si>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</si>
  <si>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</si>
  <si>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</si>
  <si>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</si>
  <si>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</si>
  <si>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</si>
  <si>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</si>
  <si>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</si>
  <si>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</si>
  <si>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</si>
  <si>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</si>
  <si>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</si>
  <si>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</si>
  <si>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</si>
  <si>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</si>
  <si>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</si>
  <si>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</si>
  <si>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</si>
  <si>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</si>
  <si>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</si>
  <si>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</si>
  <si>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</si>
  <si>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</si>
  <si>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</si>
  <si>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</si>
  <si>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</si>
  <si>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</si>
  <si>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</si>
  <si>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</si>
  <si>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</si>
  <si>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</si>
  <si>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</si>
  <si>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</si>
  <si>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</si>
  <si>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</si>
  <si>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</si>
  <si>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</si>
  <si>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</si>
  <si>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</si>
  <si>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</si>
  <si>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</si>
  <si>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</si>
  <si>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</si>
  <si>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</si>
  <si>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</si>
  <si>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</si>
  <si>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</si>
  <si>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</si>
  <si>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</si>
  <si>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</si>
  <si>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</si>
  <si>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</si>
  <si>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</si>
  <si>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</si>
  <si>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</si>
  <si>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</si>
  <si>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</si>
  <si>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</si>
  <si>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</si>
  <si>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</si>
  <si>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</si>
  <si>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</si>
  <si>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</si>
  <si>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</si>
  <si>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</si>
  <si>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</si>
  <si>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</si>
  <si>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</si>
  <si>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</si>
  <si>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</si>
  <si>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</si>
  <si>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</si>
  <si>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</si>
  <si>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</si>
  <si>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</si>
  <si>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</si>
  <si>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</si>
  <si>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</si>
  <si>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</si>
  <si>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</si>
  <si>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</si>
  <si>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</si>
  <si>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</si>
  <si>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</si>
  <si>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</si>
  <si>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</si>
  <si>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</si>
  <si>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</si>
  <si>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</si>
  <si>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</si>
  <si>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</si>
  <si>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</si>
  <si>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</si>
  <si>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</si>
  <si>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</si>
  <si>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</si>
  <si>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</si>
  <si>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</si>
  <si>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</si>
  <si>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</si>
  <si>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</si>
  <si>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</si>
  <si>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</si>
  <si>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</si>
  <si>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</si>
  <si>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</si>
  <si>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</si>
  <si>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</si>
  <si>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</si>
  <si>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</si>
  <si>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</si>
  <si>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</si>
  <si>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</si>
  <si>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</si>
  <si>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</si>
  <si>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</si>
  <si>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</si>
  <si>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</si>
  <si>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</si>
  <si>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</si>
  <si>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</si>
  <si>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</si>
  <si>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</si>
  <si>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</si>
  <si>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</si>
  <si>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</si>
  <si>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</si>
  <si>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</si>
  <si>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</si>
  <si>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</si>
  <si>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</si>
  <si>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</si>
  <si>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</si>
  <si>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</si>
  <si>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</si>
  <si>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</si>
  <si>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</si>
  <si>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</si>
  <si>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</si>
  <si>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</si>
  <si>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</si>
  <si>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</si>
  <si>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</si>
  <si>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</si>
  <si>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</si>
  <si>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</si>
  <si>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</si>
  <si>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</si>
  <si>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</si>
  <si>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</si>
  <si>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</si>
  <si>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</si>
  <si>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</si>
  <si>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</si>
  <si>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</si>
  <si>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</si>
  <si>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</si>
  <si>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</si>
  <si>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</si>
  <si>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</si>
  <si>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</si>
  <si>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</si>
  <si>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</si>
  <si>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</si>
  <si>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</si>
  <si>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</si>
  <si>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</si>
  <si>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</si>
  <si>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</si>
  <si>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</si>
  <si>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</si>
  <si>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</si>
  <si>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</si>
  <si>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</si>
  <si>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</si>
  <si>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</si>
  <si>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</si>
  <si>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</si>
  <si>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</si>
  <si>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</si>
  <si>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</si>
  <si>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</si>
  <si>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</si>
  <si>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</si>
  <si>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</si>
  <si>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</si>
  <si>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</si>
  <si>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</si>
  <si>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</si>
  <si>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</si>
  <si>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</si>
  <si>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</si>
  <si>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</si>
  <si>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</si>
  <si>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</si>
  <si>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</si>
  <si>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</si>
  <si>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</si>
  <si>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</si>
  <si>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</si>
  <si>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</si>
  <si>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</si>
  <si>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</si>
  <si>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</si>
  <si>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</si>
  <si>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</si>
  <si>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</si>
  <si>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</si>
  <si>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</si>
  <si>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</si>
  <si>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</si>
  <si>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</si>
  <si>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</si>
  <si>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</si>
  <si>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</si>
  <si>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</si>
  <si>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</si>
  <si>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</si>
  <si>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</si>
  <si>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</si>
  <si>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</si>
  <si>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</si>
  <si>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</si>
  <si>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</si>
  <si>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</si>
  <si>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</si>
  <si>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</si>
  <si>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</si>
  <si>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</si>
  <si>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</si>
  <si>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</si>
  <si>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</si>
  <si>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</si>
  <si>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</si>
  <si>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</si>
  <si>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</si>
  <si>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</si>
  <si>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</si>
  <si>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</si>
  <si>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</si>
  <si>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</si>
  <si>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</si>
  <si>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</si>
  <si>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</si>
  <si>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</si>
  <si>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</si>
  <si>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</si>
  <si>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</si>
  <si>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</si>
  <si>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</si>
  <si>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</si>
  <si>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</si>
  <si>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</si>
  <si>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</si>
  <si>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</si>
  <si>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</si>
  <si>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</si>
  <si>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</si>
  <si>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</si>
  <si>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</si>
  <si>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</si>
  <si>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</si>
  <si>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</si>
  <si>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</si>
  <si>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</si>
  <si>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</si>
  <si>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</si>
  <si>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</si>
  <si>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</si>
  <si>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</si>
  <si>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</si>
  <si>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</si>
  <si>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</si>
  <si>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</si>
  <si>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</si>
  <si>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</si>
  <si>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</si>
  <si>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</si>
  <si>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</si>
  <si>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</si>
  <si>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</si>
  <si>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</si>
  <si>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</si>
  <si>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</si>
  <si>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</si>
  <si>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</si>
  <si>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</si>
  <si>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</si>
  <si>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</si>
  <si>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</si>
  <si>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</si>
  <si>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</si>
  <si>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</si>
  <si>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</si>
  <si>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</si>
  <si>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</si>
  <si>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</si>
  <si>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</si>
  <si>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</si>
  <si>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</si>
  <si>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</si>
  <si>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</si>
  <si>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</si>
  <si>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</si>
  <si>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</si>
  <si>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</si>
  <si>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</si>
  <si>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</si>
  <si>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</si>
  <si>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</si>
  <si>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</si>
  <si>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</si>
  <si>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</si>
  <si>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</si>
  <si>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</si>
  <si>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</si>
  <si>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</si>
  <si>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</si>
  <si>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</si>
  <si>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</si>
  <si>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</si>
  <si>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</si>
  <si>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</si>
  <si>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</si>
  <si>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</si>
  <si>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</si>
  <si>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</si>
  <si>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</si>
  <si>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</si>
  <si>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</si>
  <si>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</si>
  <si>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</si>
  <si>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</si>
  <si>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</si>
  <si>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</si>
  <si>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</si>
  <si>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</si>
  <si>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</si>
  <si>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</si>
  <si>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</si>
  <si>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</si>
  <si>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</si>
  <si>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</si>
  <si>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</si>
  <si>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</si>
  <si>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</si>
  <si>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</si>
  <si>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</si>
  <si>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</si>
  <si>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</si>
  <si>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</si>
  <si>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</si>
  <si>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</si>
  <si>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</si>
  <si>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</si>
  <si>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</si>
  <si>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</si>
  <si>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</si>
  <si>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</si>
  <si>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</si>
  <si>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</si>
  <si>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</si>
  <si>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</si>
  <si>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</si>
  <si>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</si>
  <si>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</si>
  <si>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</si>
  <si>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</si>
  <si>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</si>
  <si>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</si>
  <si>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</si>
  <si>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</si>
  <si>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</si>
  <si>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</si>
  <si>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</si>
  <si>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</si>
  <si>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</si>
  <si>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</si>
  <si>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</si>
  <si>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</si>
  <si>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</si>
  <si>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</si>
  <si>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</si>
  <si>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</si>
  <si>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</si>
  <si>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</si>
  <si>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</si>
  <si>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</si>
  <si>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</si>
  <si>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</si>
  <si>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</si>
  <si>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</si>
  <si>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</si>
  <si>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</si>
  <si>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</si>
  <si>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</si>
  <si>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</si>
  <si>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</si>
  <si>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</si>
  <si>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</si>
  <si>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</si>
  <si>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</si>
  <si>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</si>
  <si>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</si>
  <si>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</si>
  <si>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</si>
  <si>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</si>
  <si>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</si>
  <si>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</si>
  <si>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</si>
  <si>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</si>
  <si>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</si>
  <si>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</si>
  <si>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</si>
  <si>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</si>
  <si>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</si>
  <si>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</si>
  <si>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</si>
  <si>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</si>
  <si>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</si>
  <si>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</si>
  <si>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</si>
  <si>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</si>
  <si>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</si>
  <si>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</si>
  <si>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</si>
  <si>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</si>
  <si>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</si>
  <si>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</si>
  <si>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</si>
  <si>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</si>
  <si>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</si>
  <si>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</si>
  <si>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</si>
  <si>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</si>
  <si>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</si>
  <si>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</si>
  <si>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</si>
  <si>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</si>
  <si>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</si>
  <si>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</si>
  <si>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</si>
  <si>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</si>
  <si>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</si>
  <si>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</si>
  <si>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</si>
  <si>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</si>
  <si>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</si>
  <si>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</si>
  <si>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</si>
  <si>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</si>
  <si>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</si>
  <si>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</si>
  <si>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</si>
  <si>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</si>
  <si>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</si>
  <si>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</si>
  <si>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</si>
  <si>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</si>
  <si>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</si>
  <si>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</si>
  <si>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</si>
  <si>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</si>
  <si>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</si>
  <si>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</si>
  <si>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</si>
  <si>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</si>
  <si>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</si>
  <si>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</si>
  <si>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</si>
  <si>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</si>
  <si>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</si>
  <si>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</si>
  <si>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</si>
  <si>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</si>
  <si>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</si>
  <si>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</si>
  <si>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</si>
  <si>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</si>
  <si>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</si>
  <si>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</si>
  <si>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</si>
  <si>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</si>
  <si>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</si>
  <si>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</si>
  <si>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</si>
  <si>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</si>
  <si>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</si>
  <si>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</si>
  <si>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</si>
  <si>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</si>
  <si>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</si>
  <si>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</si>
  <si>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</si>
  <si>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</si>
  <si>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</si>
  <si>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</si>
  <si>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</si>
  <si>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</si>
  <si>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</si>
  <si>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</si>
  <si>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</si>
  <si>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</si>
  <si>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</si>
  <si>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</si>
  <si>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</si>
  <si>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</si>
  <si>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</si>
  <si>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</si>
  <si>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</si>
  <si>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</si>
  <si>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</si>
  <si>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</si>
  <si>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</si>
  <si>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</si>
  <si>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</si>
  <si>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</si>
  <si>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</si>
  <si>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</si>
  <si>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</si>
  <si>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</si>
  <si>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</si>
  <si>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</si>
  <si>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</si>
  <si>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</si>
  <si>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</si>
  <si>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</si>
  <si>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</si>
  <si>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</si>
  <si>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</si>
  <si>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</si>
  <si>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</si>
  <si>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</si>
  <si>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</si>
  <si>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</si>
  <si>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</si>
  <si>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</si>
  <si>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</si>
  <si>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</si>
  <si>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</si>
  <si>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</si>
  <si>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</si>
  <si>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</si>
  <si>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</si>
  <si>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</si>
  <si>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</si>
  <si>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</si>
  <si>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</si>
  <si>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</si>
  <si>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</si>
  <si>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</si>
  <si>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</si>
  <si>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</si>
  <si>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</si>
  <si>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</si>
  <si>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</si>
  <si>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</si>
  <si>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</si>
  <si>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</si>
  <si>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</si>
  <si>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</si>
  <si>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</si>
  <si>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</si>
  <si>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</si>
  <si>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</si>
  <si>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</si>
  <si>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</si>
  <si>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</si>
  <si>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</si>
  <si>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</si>
  <si>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</si>
  <si>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</si>
  <si>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</si>
  <si>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</si>
  <si>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</si>
  <si>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</si>
  <si>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</si>
  <si>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</si>
  <si>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</si>
  <si>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</si>
  <si>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</si>
  <si>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</si>
  <si>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</si>
  <si>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</si>
  <si>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</si>
  <si>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</si>
  <si>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</si>
  <si>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</si>
  <si>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</si>
  <si>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</si>
  <si>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</si>
  <si>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</si>
  <si>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</si>
  <si>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</si>
  <si>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</si>
  <si>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</si>
  <si>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</si>
  <si>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</si>
  <si>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</si>
  <si>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</si>
  <si>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</si>
  <si>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</si>
  <si>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</si>
  <si>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</si>
  <si>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</si>
  <si>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</si>
  <si>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</si>
  <si>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</si>
  <si>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</si>
  <si>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</si>
  <si>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</si>
  <si>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</si>
  <si>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</si>
  <si>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</si>
  <si>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</si>
  <si>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</si>
  <si>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</si>
  <si>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</si>
  <si>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</si>
  <si>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</si>
  <si>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</si>
  <si>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</si>
  <si>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</si>
  <si>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</si>
  <si>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</si>
  <si>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</si>
  <si>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</si>
  <si>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</si>
  <si>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</si>
  <si>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</si>
  <si>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</si>
  <si>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</si>
  <si>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</si>
  <si>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</si>
  <si>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</si>
  <si>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</si>
  <si>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</si>
  <si>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</si>
  <si>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</si>
  <si>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</si>
  <si>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</si>
  <si>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</si>
  <si>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</si>
  <si>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</si>
  <si>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</si>
  <si>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</si>
  <si>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</si>
  <si>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</si>
  <si>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</si>
  <si>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</si>
  <si>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</si>
  <si>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</si>
  <si>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</si>
  <si>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</si>
  <si>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</si>
  <si>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</si>
  <si>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</si>
  <si>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</si>
  <si>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</si>
  <si>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</si>
  <si>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</si>
  <si>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</si>
  <si>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</si>
  <si>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</si>
  <si>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</si>
  <si>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</si>
  <si>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</si>
  <si>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</si>
  <si>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</si>
  <si>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</si>
  <si>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</si>
  <si>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</si>
  <si>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</si>
  <si>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</si>
  <si>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</si>
  <si>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</si>
  <si>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</si>
  <si>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</si>
  <si>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</si>
  <si>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</si>
  <si>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</si>
  <si>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</si>
  <si>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</si>
  <si>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</si>
  <si>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</si>
  <si>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</si>
  <si>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</si>
  <si>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</si>
  <si>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</si>
  <si>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</si>
  <si>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</si>
  <si>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</si>
  <si>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</si>
  <si>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</si>
  <si>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</si>
  <si>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</si>
  <si>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</si>
  <si>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</si>
  <si>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</si>
  <si>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</si>
  <si>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</si>
  <si>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</si>
  <si>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</si>
  <si>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</si>
  <si>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</si>
  <si>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</si>
  <si>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</si>
  <si>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</si>
  <si>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</si>
  <si>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</si>
  <si>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</si>
  <si>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</si>
  <si>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</si>
  <si>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</si>
  <si>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</si>
  <si>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</si>
  <si>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</si>
  <si>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</si>
  <si>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</si>
  <si>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</si>
  <si>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</si>
  <si>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</si>
  <si>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</si>
  <si>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</si>
  <si>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</si>
  <si>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</si>
  <si>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</si>
  <si>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</si>
  <si>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</si>
  <si>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</si>
  <si>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</si>
  <si>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</si>
  <si>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</si>
  <si>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</si>
  <si>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</si>
  <si>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</si>
  <si>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</si>
  <si>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</si>
  <si>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</si>
  <si>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</si>
  <si>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</si>
  <si>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</si>
  <si>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</si>
  <si>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</si>
  <si>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</si>
  <si>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</si>
  <si>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</si>
  <si>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</si>
  <si>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</si>
  <si>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</si>
  <si>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</si>
  <si>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</si>
  <si>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</si>
  <si>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</si>
  <si>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</si>
  <si>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</si>
  <si>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</si>
  <si>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</si>
  <si>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</si>
  <si>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</si>
  <si>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</si>
  <si>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</si>
  <si>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</si>
  <si>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</si>
  <si>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</si>
  <si>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</si>
  <si>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</si>
  <si>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</si>
  <si>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</si>
  <si>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</si>
  <si>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</si>
  <si>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</si>
  <si>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</si>
  <si>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</si>
  <si>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</si>
  <si>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</si>
  <si>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</si>
  <si>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</si>
  <si>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</si>
  <si>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</si>
  <si>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</si>
  <si>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</si>
  <si>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</si>
  <si>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</si>
  <si>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</si>
  <si>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</si>
  <si>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</si>
  <si>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</si>
  <si>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</si>
  <si>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</si>
  <si>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</si>
  <si>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</si>
  <si>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</si>
  <si>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</si>
  <si>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</si>
  <si>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</si>
  <si>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</si>
  <si>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</si>
  <si>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</si>
  <si>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</si>
  <si>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</si>
  <si>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</si>
  <si>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</si>
  <si>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</si>
  <si>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</si>
  <si>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</si>
  <si>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</si>
  <si>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</si>
  <si>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</si>
  <si>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</si>
  <si>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</si>
  <si>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</si>
  <si>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</si>
  <si>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</si>
  <si>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</si>
  <si>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</si>
  <si>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</si>
  <si>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</si>
  <si>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</si>
  <si>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</si>
  <si>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</si>
  <si>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</si>
  <si>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</si>
  <si>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</si>
  <si>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</si>
  <si>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</si>
  <si>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</si>
  <si>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</si>
  <si>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</si>
  <si>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</si>
  <si>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</si>
  <si>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</si>
  <si>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</si>
  <si>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</si>
  <si>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</si>
  <si>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</si>
  <si>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</si>
  <si>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</si>
  <si>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</si>
  <si>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</si>
  <si>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</si>
  <si>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</si>
  <si>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</si>
  <si>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</si>
  <si>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</si>
  <si>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</si>
  <si>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</si>
  <si>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</si>
  <si>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</si>
  <si>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</si>
  <si>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</si>
  <si>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</si>
  <si>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</si>
  <si>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</si>
  <si>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</si>
  <si>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</si>
  <si>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</si>
  <si>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</si>
  <si>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</si>
  <si>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</si>
  <si>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</si>
  <si>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</si>
  <si>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</si>
  <si>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</si>
  <si>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</si>
  <si>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</si>
  <si>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</si>
  <si>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</si>
  <si>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</si>
  <si>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</si>
  <si>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</si>
  <si>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</si>
  <si>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</si>
  <si>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</si>
  <si>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</si>
  <si>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</si>
  <si>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</si>
  <si>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</si>
  <si>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</si>
  <si>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</si>
  <si>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</si>
  <si>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</si>
  <si>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</si>
  <si>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</si>
  <si>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</si>
  <si>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</si>
  <si>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</si>
  <si>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</si>
  <si>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</si>
  <si>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</si>
  <si>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</si>
  <si>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</si>
  <si>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</si>
  <si>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</si>
  <si>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</si>
  <si>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</si>
  <si>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</si>
  <si>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</si>
  <si>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</si>
  <si>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</si>
  <si>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</si>
  <si>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</si>
  <si>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</si>
  <si>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</si>
  <si>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</si>
  <si>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</si>
  <si>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</si>
  <si>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</si>
  <si>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</si>
  <si>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</si>
  <si>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</si>
  <si>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</si>
  <si>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</si>
  <si>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</si>
  <si>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</si>
  <si>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</si>
  <si>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</si>
  <si>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</si>
  <si>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</si>
  <si>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</si>
  <si>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</si>
  <si>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</si>
  <si>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</si>
  <si>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</si>
  <si>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</si>
  <si>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</si>
  <si>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</si>
  <si>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</si>
  <si>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</si>
  <si>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</si>
  <si>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</si>
  <si>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</si>
  <si>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</si>
  <si>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</si>
  <si>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</si>
  <si>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</si>
  <si>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</si>
  <si>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</si>
  <si>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</si>
  <si>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</si>
  <si>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</si>
  <si>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</si>
  <si>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</si>
  <si>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</si>
  <si>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</si>
  <si>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</si>
  <si>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</si>
  <si>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</si>
  <si>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</si>
  <si>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</si>
  <si>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</si>
  <si>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</si>
  <si>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</si>
  <si>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</si>
  <si>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</si>
  <si>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</si>
  <si>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</si>
  <si>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</si>
  <si>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</si>
  <si>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</si>
  <si>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</si>
  <si>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</si>
  <si>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</si>
  <si>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</si>
  <si>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</si>
  <si>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</si>
  <si>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</si>
  <si>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</si>
  <si>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</si>
  <si>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</si>
  <si>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</si>
  <si>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</si>
  <si>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</si>
  <si>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</si>
  <si>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</si>
  <si>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</si>
  <si>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</si>
  <si>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</si>
  <si>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</si>
  <si>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</si>
  <si>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</si>
  <si>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</si>
  <si>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</si>
  <si>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</si>
  <si>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</si>
  <si>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</si>
  <si>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</si>
  <si>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</si>
  <si>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</si>
  <si>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</si>
  <si>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</si>
  <si>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</si>
  <si>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</si>
  <si>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</si>
  <si>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</si>
  <si>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</si>
  <si>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</si>
  <si>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</si>
  <si>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</si>
  <si>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</si>
  <si>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</si>
  <si>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</si>
  <si>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</si>
  <si>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</si>
  <si>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</si>
  <si>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</si>
  <si>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</si>
  <si>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</si>
  <si>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</si>
  <si>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</si>
  <si>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</si>
  <si>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</si>
  <si>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</si>
  <si>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</si>
  <si>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</si>
  <si>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</si>
  <si>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</si>
  <si>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</si>
  <si>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</si>
  <si>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</si>
  <si>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</si>
  <si>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</si>
  <si>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</si>
  <si>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</si>
  <si>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</si>
  <si>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</si>
  <si>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</si>
  <si>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</si>
  <si>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</si>
  <si>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</si>
  <si>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</si>
  <si>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</si>
  <si>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</si>
  <si>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</si>
  <si>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</si>
  <si>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</si>
  <si>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</si>
  <si>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</si>
  <si>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</si>
  <si>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</si>
  <si>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</si>
  <si>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</si>
  <si>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</si>
  <si>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</si>
  <si>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</si>
  <si>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</si>
  <si>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</si>
  <si>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</si>
  <si>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</si>
  <si>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</si>
  <si>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</si>
  <si>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</si>
  <si>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</si>
  <si>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</si>
  <si>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</si>
  <si>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</si>
  <si>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</si>
  <si>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</si>
  <si>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</si>
  <si>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</si>
  <si>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</si>
  <si>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</si>
  <si>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</si>
  <si>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</si>
  <si>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</si>
  <si>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</si>
  <si>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</si>
  <si>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</si>
  <si>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</si>
  <si>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</si>
  <si>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</si>
  <si>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</si>
  <si>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</si>
  <si>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</si>
  <si>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</si>
  <si>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</si>
  <si>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</si>
  <si>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</si>
  <si>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</si>
  <si>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</si>
  <si>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</si>
  <si>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</si>
  <si>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</si>
  <si>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</si>
  <si>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</si>
  <si>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</si>
  <si>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</si>
  <si>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</si>
  <si>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</si>
  <si>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</si>
  <si>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</si>
  <si>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</si>
  <si>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</si>
  <si>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</si>
  <si>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</si>
  <si>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</si>
  <si>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</si>
  <si>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</si>
  <si>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</si>
  <si>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</si>
  <si>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</si>
  <si>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</si>
  <si>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</si>
  <si>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</si>
  <si>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</si>
  <si>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</si>
  <si>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</si>
  <si>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</si>
  <si>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</si>
  <si>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</si>
  <si>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</si>
  <si>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</si>
  <si>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</si>
  <si>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</si>
  <si>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</si>
  <si>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</si>
  <si>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</si>
  <si>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</si>
  <si>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</si>
  <si>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</si>
  <si>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</si>
  <si>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</si>
  <si>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</si>
  <si>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</si>
  <si>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</si>
  <si>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</si>
  <si>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</si>
  <si>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</si>
  <si>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</si>
  <si>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</si>
  <si>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</si>
  <si>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</si>
  <si>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</si>
  <si>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</si>
  <si>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</si>
  <si>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</si>
  <si>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</si>
  <si>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</si>
  <si>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</si>
  <si>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</si>
  <si>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</si>
  <si>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</si>
  <si>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</si>
  <si>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</si>
  <si>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</si>
  <si>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</si>
  <si>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</si>
  <si>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</si>
  <si>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</si>
  <si>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</si>
  <si>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</si>
  <si>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</si>
  <si>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</si>
  <si>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</si>
  <si>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</si>
  <si>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</si>
  <si>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</si>
  <si>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</si>
  <si>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</si>
  <si>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</si>
  <si>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</si>
  <si>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</si>
  <si>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</si>
  <si>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</si>
  <si>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</si>
  <si>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</si>
  <si>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</si>
  <si>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</si>
  <si>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</si>
  <si>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</si>
  <si>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</si>
  <si>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</si>
  <si>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</si>
  <si>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</si>
  <si>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</si>
  <si>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</si>
  <si>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</si>
  <si>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</si>
  <si>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</si>
  <si>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</si>
  <si>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</si>
  <si>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</si>
  <si>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</si>
  <si>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</si>
  <si>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</si>
  <si>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</si>
  <si>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</si>
  <si>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</si>
  <si>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</si>
  <si>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</si>
  <si>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</si>
  <si>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</si>
  <si>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</si>
  <si>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</si>
  <si>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</si>
  <si>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</si>
  <si>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</si>
  <si>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</si>
  <si>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</si>
  <si>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</si>
  <si>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</si>
  <si>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</si>
  <si>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</si>
  <si>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</si>
  <si>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</si>
  <si>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</si>
  <si>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</si>
  <si>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</si>
  <si>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</si>
  <si>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</si>
  <si>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</si>
  <si>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</si>
  <si>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</si>
  <si>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</si>
  <si>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</si>
  <si>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</si>
  <si>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</si>
  <si>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</si>
  <si>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</si>
  <si>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</si>
  <si>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</si>
  <si>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</si>
  <si>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</si>
  <si>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</si>
  <si>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</si>
  <si>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</si>
  <si>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</si>
  <si>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</si>
  <si>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</si>
  <si>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</si>
  <si>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</si>
  <si>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</si>
  <si>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</si>
  <si>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</si>
  <si>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</si>
  <si>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</si>
  <si>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</si>
  <si>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</si>
  <si>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</si>
  <si>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</si>
  <si>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</si>
  <si>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</si>
  <si>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</si>
  <si>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</si>
  <si>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</si>
  <si>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</si>
  <si>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</si>
  <si>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</si>
  <si>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</si>
  <si>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</si>
  <si>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</si>
  <si>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</si>
  <si>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</si>
  <si>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</si>
  <si>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</si>
  <si>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</si>
  <si>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</si>
  <si>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</si>
  <si>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</si>
  <si>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</si>
  <si>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</si>
  <si>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</si>
  <si>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</si>
  <si>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</si>
  <si>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</si>
  <si>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</si>
  <si>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</si>
  <si>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</si>
  <si>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</si>
  <si>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</si>
  <si>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</si>
  <si>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</si>
  <si>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</si>
  <si>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</si>
  <si>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</si>
  <si>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</si>
  <si>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</si>
  <si>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</si>
  <si>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</si>
  <si>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</si>
  <si>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</si>
  <si>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</si>
  <si>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</si>
  <si>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</si>
  <si>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</si>
  <si>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</si>
  <si>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</si>
  <si>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</si>
  <si>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</si>
  <si>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</si>
  <si>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</si>
  <si>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</si>
  <si>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</si>
  <si>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</si>
  <si>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</si>
  <si>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</si>
  <si>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</si>
  <si>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</si>
  <si>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</si>
  <si>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</si>
  <si>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</si>
  <si>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</si>
  <si>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</si>
  <si>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</si>
  <si>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</si>
  <si>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</si>
  <si>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</si>
  <si>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</si>
  <si>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</si>
  <si>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</si>
  <si>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</si>
  <si>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</si>
  <si>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</si>
  <si>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</si>
  <si>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</si>
  <si>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</si>
  <si>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</si>
  <si>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</si>
  <si>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</si>
  <si>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</si>
  <si>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</si>
  <si>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</si>
  <si>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</si>
  <si>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</si>
  <si>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</si>
  <si>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</si>
  <si>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</si>
  <si>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</si>
  <si>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</si>
  <si>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</si>
  <si>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</si>
  <si>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</si>
  <si>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</si>
  <si>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</si>
  <si>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</si>
  <si>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</si>
  <si>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</si>
  <si>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</si>
  <si>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</si>
  <si>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</si>
  <si>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</si>
  <si>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</si>
  <si>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</si>
  <si>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</si>
  <si>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</si>
  <si>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</si>
  <si>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</si>
  <si>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</si>
  <si>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</si>
  <si>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</si>
  <si>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</si>
  <si>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</si>
  <si>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</si>
  <si>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</si>
  <si>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</si>
  <si>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</si>
  <si>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</si>
  <si>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</si>
  <si>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</si>
  <si>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</si>
  <si>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</si>
  <si>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</si>
  <si>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</si>
  <si>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</si>
  <si>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</si>
  <si>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</si>
  <si>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</si>
  <si>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</si>
  <si>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</si>
  <si>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</si>
  <si>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</si>
  <si>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</si>
  <si>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</si>
  <si>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</si>
  <si>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</si>
  <si>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</si>
  <si>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</si>
  <si>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</si>
  <si>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</si>
  <si>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</si>
  <si>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</si>
  <si>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</si>
  <si>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</si>
  <si>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</si>
  <si>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</si>
  <si>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</si>
  <si>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</si>
  <si>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</si>
  <si>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</si>
  <si>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</si>
  <si>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</si>
  <si>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</si>
  <si>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</si>
  <si>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</si>
  <si>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</si>
  <si>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</si>
  <si>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</si>
  <si>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</si>
  <si>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</si>
  <si>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</si>
  <si>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</si>
  <si>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</si>
  <si>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</si>
  <si>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</si>
  <si>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</si>
  <si>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</si>
  <si>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</si>
  <si>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</si>
  <si>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</si>
  <si>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</si>
  <si>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</si>
  <si>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</si>
  <si>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</si>
  <si>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</si>
  <si>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</si>
  <si>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</si>
  <si>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</si>
  <si>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</si>
  <si>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</si>
  <si>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</si>
  <si>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</si>
  <si>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</si>
  <si>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</si>
  <si>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</si>
  <si>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</si>
  <si>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</si>
  <si>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</si>
  <si>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</si>
  <si>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</si>
  <si>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</si>
  <si>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</si>
  <si>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</si>
  <si>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</si>
  <si>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</si>
  <si>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</si>
  <si>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</si>
  <si>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</si>
  <si>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</si>
  <si>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</si>
  <si>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</si>
  <si>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</si>
  <si>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</si>
  <si>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</si>
  <si>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</si>
  <si>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</si>
  <si>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</si>
  <si>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</si>
  <si>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</si>
  <si>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</si>
  <si>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</si>
  <si>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</si>
  <si>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</si>
  <si>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</si>
  <si>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</si>
  <si>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</si>
  <si>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</si>
  <si>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</si>
  <si>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</si>
  <si>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</si>
  <si>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</si>
  <si>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</si>
  <si>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</si>
  <si>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</si>
  <si>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</si>
  <si>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</si>
  <si>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</si>
  <si>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</si>
  <si>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</si>
  <si>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</si>
  <si>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</si>
  <si>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</si>
  <si>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</si>
  <si>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</si>
  <si>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</si>
  <si>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</si>
  <si>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</si>
  <si>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</si>
  <si>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</si>
  <si>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</si>
  <si>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</si>
  <si>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</si>
  <si>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</si>
  <si>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</si>
  <si>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</si>
  <si>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</si>
  <si>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</si>
  <si>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</si>
  <si>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</si>
  <si>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</si>
  <si>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</si>
  <si>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</si>
  <si>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</si>
  <si>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</si>
  <si>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</si>
  <si>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</si>
  <si>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</si>
  <si>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</si>
  <si>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</si>
  <si>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</si>
  <si>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</si>
  <si>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</si>
  <si>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</si>
  <si>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</si>
  <si>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</si>
  <si>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</si>
  <si>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</si>
  <si>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</si>
  <si>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</si>
  <si>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</si>
  <si>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</si>
  <si>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</si>
  <si>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</si>
  <si>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</si>
  <si>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</si>
  <si>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</si>
  <si>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</si>
  <si>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</si>
  <si>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</si>
  <si>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</si>
  <si>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</si>
  <si>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</si>
  <si>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</si>
  <si>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</si>
  <si>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</si>
  <si>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</si>
  <si>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</si>
  <si>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</si>
  <si>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</si>
  <si>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</si>
  <si>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</si>
  <si>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</si>
  <si>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</si>
  <si>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</si>
  <si>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</si>
  <si>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</si>
  <si>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</si>
  <si>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</si>
  <si>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</si>
  <si>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</si>
  <si>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</si>
  <si>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</si>
  <si>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</si>
  <si>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</si>
  <si>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</si>
  <si>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</si>
  <si>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</si>
  <si>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</si>
  <si>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</si>
  <si>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</si>
  <si>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</si>
  <si>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</si>
  <si>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</si>
  <si>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</si>
  <si>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</si>
  <si>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</si>
  <si>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</si>
  <si>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</si>
  <si>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</si>
  <si>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</si>
  <si>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</si>
  <si>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</si>
  <si>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</si>
  <si>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</si>
  <si>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</si>
  <si>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</si>
  <si>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</si>
  <si>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</si>
  <si>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</si>
  <si>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</si>
  <si>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</si>
  <si>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</si>
  <si>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</si>
  <si>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</si>
  <si>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</si>
  <si>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</si>
  <si>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</si>
  <si>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</si>
  <si>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</si>
  <si>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</si>
  <si>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</si>
  <si>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</si>
  <si>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</si>
  <si>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</si>
  <si>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</si>
  <si>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</si>
  <si>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</si>
  <si>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</si>
  <si>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</si>
  <si>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</si>
  <si>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</si>
  <si>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</si>
  <si>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</si>
  <si>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</si>
  <si>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</si>
  <si>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</si>
  <si>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</si>
  <si>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</si>
  <si>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</si>
  <si>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</si>
  <si>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</si>
  <si>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</si>
  <si>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</si>
  <si>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</si>
  <si>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</si>
  <si>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</si>
  <si>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</si>
  <si>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</si>
  <si>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</si>
  <si>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</si>
  <si>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</si>
  <si>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</si>
  <si>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</si>
  <si>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</si>
  <si>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</si>
  <si>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</si>
  <si>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</si>
  <si>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</si>
  <si>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</si>
  <si>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</si>
  <si>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</si>
  <si>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</si>
  <si>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</si>
  <si>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</si>
  <si>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</si>
  <si>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</si>
  <si>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</si>
  <si>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</si>
  <si>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</si>
  <si>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</si>
  <si>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</si>
  <si>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</si>
  <si>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</si>
  <si>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</si>
  <si>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</si>
  <si>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</si>
  <si>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</si>
  <si>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</si>
  <si>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</si>
  <si>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</si>
  <si>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</si>
  <si>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</si>
  <si>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</si>
  <si>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</si>
  <si>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</si>
  <si>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</si>
  <si>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</si>
  <si>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</si>
  <si>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</si>
  <si>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</si>
  <si>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</si>
  <si>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</si>
  <si>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</si>
  <si>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</si>
  <si>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</si>
  <si>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</si>
  <si>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</si>
  <si>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</si>
  <si>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</si>
  <si>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</si>
  <si>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</si>
  <si>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</si>
  <si>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</si>
  <si>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</si>
  <si>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</si>
  <si>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</si>
  <si>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</si>
  <si>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</si>
  <si>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</si>
  <si>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</si>
  <si>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</si>
  <si>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</si>
  <si>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</si>
  <si>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</si>
  <si>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</si>
  <si>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</si>
  <si>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</si>
  <si>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</si>
  <si>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</si>
  <si>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</si>
  <si>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</si>
  <si>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</si>
  <si>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</si>
  <si>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</si>
  <si>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</si>
  <si>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</si>
  <si>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</si>
  <si>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</si>
  <si>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</si>
  <si>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</si>
  <si>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</si>
  <si>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</si>
  <si>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</si>
  <si>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</si>
  <si>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</si>
  <si>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</si>
  <si>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</si>
  <si>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</si>
  <si>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</si>
  <si>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</si>
  <si>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</si>
  <si>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</si>
  <si>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</si>
  <si>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</si>
  <si>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</si>
  <si>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</si>
  <si>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</si>
  <si>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</si>
  <si>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</si>
  <si>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</si>
  <si>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</si>
  <si>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</si>
  <si>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</si>
  <si>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</si>
  <si>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</si>
  <si>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</si>
  <si>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</si>
  <si>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</si>
  <si>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</si>
  <si>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</si>
  <si>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</si>
  <si>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</si>
  <si>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</si>
  <si>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</si>
  <si>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</si>
  <si>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</si>
  <si>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</si>
  <si>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</si>
  <si>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</si>
  <si>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</si>
  <si>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</si>
  <si>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</si>
  <si>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</si>
  <si>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</si>
  <si>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</si>
  <si>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</si>
  <si>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</si>
  <si>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</si>
  <si>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</si>
  <si>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</si>
  <si>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</si>
  <si>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</si>
  <si>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</si>
  <si>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</si>
  <si>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</si>
  <si>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</si>
  <si>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</si>
  <si>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</si>
  <si>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</si>
  <si>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</si>
  <si>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</si>
  <si>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</si>
  <si>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</si>
  <si>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</si>
  <si>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</si>
  <si>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</si>
  <si>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</si>
  <si>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</si>
  <si>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</si>
  <si>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</si>
  <si>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</si>
  <si>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</si>
  <si>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</si>
  <si>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</si>
  <si>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</si>
  <si>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</si>
  <si>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</si>
  <si>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</si>
  <si>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</si>
  <si>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</si>
  <si>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</si>
  <si>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</si>
  <si>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</si>
  <si>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</si>
  <si>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</si>
  <si>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</si>
  <si>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</si>
  <si>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</si>
  <si>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</si>
  <si>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</si>
  <si>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</si>
  <si>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</si>
  <si>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</si>
  <si>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</si>
  <si>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</si>
  <si>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</si>
  <si>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</si>
  <si>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</si>
  <si>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</si>
  <si>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</si>
  <si>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</si>
  <si>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</si>
  <si>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</si>
  <si>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</si>
  <si>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</si>
  <si>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</si>
  <si>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</si>
  <si>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</si>
  <si>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</si>
  <si>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</si>
  <si>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</si>
  <si>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</si>
  <si>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</si>
  <si>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</si>
  <si>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</si>
  <si>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</si>
  <si>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</si>
  <si>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</si>
  <si>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</si>
  <si>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</si>
  <si>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</si>
  <si>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</si>
  <si>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</si>
  <si>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</si>
  <si>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</si>
  <si>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</si>
  <si>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</si>
  <si>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</si>
  <si>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</si>
  <si>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</si>
  <si>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</si>
  <si>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</si>
  <si>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</si>
  <si>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</si>
  <si>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</si>
  <si>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</si>
  <si>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</si>
  <si>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</si>
  <si>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</si>
  <si>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</si>
  <si>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</si>
  <si>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</si>
  <si>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</si>
  <si>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</si>
  <si>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</si>
  <si>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</si>
  <si>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</si>
  <si>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</si>
  <si>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</si>
  <si>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</si>
  <si>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</si>
  <si>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</si>
  <si>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</si>
  <si>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</si>
  <si>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</si>
  <si>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</si>
  <si>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</si>
  <si>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</si>
  <si>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</si>
  <si>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</si>
  <si>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</si>
  <si>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</si>
  <si>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</si>
  <si>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</si>
  <si>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</si>
  <si>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</si>
  <si>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</si>
  <si>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</si>
  <si>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</si>
  <si>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</si>
  <si>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</si>
  <si>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</si>
  <si>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</si>
  <si>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</si>
  <si>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</si>
  <si>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</si>
  <si>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</si>
  <si>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</si>
  <si>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</si>
  <si>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</si>
  <si>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</si>
  <si>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</si>
  <si>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</si>
  <si>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</si>
  <si>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</si>
  <si>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</si>
  <si>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</si>
  <si>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</si>
  <si>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</si>
  <si>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</si>
  <si>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</si>
  <si>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</si>
  <si>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</si>
  <si>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</si>
  <si>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</si>
  <si>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</si>
  <si>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</si>
  <si>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</si>
  <si>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</si>
  <si>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</si>
  <si>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</si>
  <si>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</si>
  <si>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</si>
  <si>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</si>
  <si>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</si>
  <si>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</si>
  <si>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</si>
  <si>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</si>
  <si>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</si>
  <si>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</si>
  <si>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</si>
  <si>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</si>
  <si>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</si>
  <si>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</si>
  <si>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</si>
  <si>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</si>
  <si>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</si>
  <si>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</si>
  <si>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</si>
  <si>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</si>
  <si>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</si>
  <si>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</si>
  <si>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</si>
  <si>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</si>
  <si>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</si>
  <si>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</si>
  <si>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</si>
  <si>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</si>
  <si>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</si>
  <si>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</si>
  <si>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</si>
  <si>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</si>
  <si>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</si>
  <si>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</si>
  <si>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</si>
  <si>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</si>
  <si>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</si>
  <si>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</si>
  <si>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</si>
  <si>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</si>
  <si>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</si>
  <si>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</si>
  <si>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</si>
  <si>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</si>
  <si>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</si>
  <si>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</si>
  <si>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</si>
  <si>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</si>
  <si>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</si>
  <si>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</si>
  <si>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</si>
  <si>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</si>
  <si>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</si>
  <si>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</si>
  <si>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</si>
  <si>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</si>
  <si>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</si>
  <si>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</si>
  <si>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</si>
  <si>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</si>
  <si>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</si>
  <si>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</si>
  <si>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</si>
  <si>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</si>
  <si>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</si>
  <si>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</si>
  <si>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</si>
  <si>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</si>
  <si>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</si>
  <si>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</si>
  <si>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</si>
  <si>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</si>
  <si>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</si>
  <si>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</si>
  <si>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</si>
  <si>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</si>
  <si>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</si>
  <si>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</si>
  <si>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</si>
  <si>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</si>
  <si>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</si>
  <si>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</si>
  <si>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</si>
  <si>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</si>
  <si>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</si>
  <si>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</si>
  <si>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</si>
  <si>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</si>
  <si>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</si>
  <si>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</si>
  <si>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</si>
  <si>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</si>
  <si>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</si>
  <si>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</si>
  <si>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</si>
  <si>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</si>
  <si>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</si>
  <si>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</si>
  <si>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</si>
  <si>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</si>
  <si>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</si>
  <si>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</si>
  <si>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</si>
  <si>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</si>
  <si>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</si>
  <si>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</si>
  <si>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</si>
  <si>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</si>
  <si>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</si>
  <si>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</si>
  <si>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</si>
  <si>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</si>
  <si>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</si>
  <si>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</si>
  <si>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</si>
  <si>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</si>
  <si>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</si>
  <si>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</si>
  <si>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</si>
  <si>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</si>
  <si>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</si>
  <si>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</si>
  <si>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</si>
  <si>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</si>
  <si>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</si>
  <si>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</si>
  <si>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</si>
  <si>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</si>
  <si>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</si>
  <si>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</si>
  <si>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</si>
  <si>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</si>
  <si>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</si>
  <si>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</si>
  <si>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</si>
  <si>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</si>
  <si>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</si>
  <si>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</si>
  <si>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</si>
  <si>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</si>
  <si>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</si>
  <si>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</si>
  <si>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</si>
  <si>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</si>
  <si>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</si>
  <si>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</si>
  <si>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</si>
  <si>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</si>
  <si>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</si>
  <si>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</si>
  <si>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</si>
  <si>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</si>
  <si>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</si>
  <si>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</si>
  <si>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</si>
  <si>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</si>
  <si>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</si>
  <si>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</si>
  <si>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</si>
  <si>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</si>
  <si>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</si>
  <si>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</si>
  <si>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</si>
  <si>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</si>
  <si>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</si>
  <si>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</si>
  <si>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</si>
  <si>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</si>
  <si>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</si>
  <si>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</si>
  <si>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</si>
  <si>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</si>
  <si>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</si>
  <si>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</si>
  <si>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</si>
  <si>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</si>
  <si>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</si>
  <si>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</si>
  <si>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</si>
  <si>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</si>
  <si>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</si>
  <si>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</si>
  <si>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</si>
  <si>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</si>
  <si>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</si>
  <si>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</si>
  <si>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</si>
  <si>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</si>
  <si>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</si>
  <si>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</si>
  <si>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</si>
  <si>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</si>
  <si>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</si>
  <si>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</si>
  <si>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</si>
  <si>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</si>
  <si>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</si>
  <si>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</si>
  <si>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</si>
  <si>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</si>
  <si>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</si>
  <si>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</si>
  <si>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</si>
  <si>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</si>
  <si>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</si>
  <si>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</si>
  <si>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</si>
  <si>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</si>
  <si>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</si>
  <si>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</si>
  <si>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</si>
  <si>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</si>
  <si>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</si>
  <si>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</si>
  <si>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</si>
  <si>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</si>
  <si>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</si>
  <si>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</si>
  <si>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</si>
  <si>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</si>
  <si>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</si>
  <si>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</si>
  <si>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</si>
  <si>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</si>
  <si>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</si>
  <si>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</si>
  <si>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</si>
  <si>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</si>
  <si>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</si>
  <si>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</si>
  <si>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</si>
  <si>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</si>
  <si>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</si>
  <si>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</si>
  <si>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</si>
  <si>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</si>
  <si>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</si>
  <si>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</si>
  <si>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</si>
  <si>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</si>
  <si>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</si>
  <si>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</si>
  <si>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</si>
  <si>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</si>
  <si>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</si>
  <si>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</si>
  <si>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</si>
  <si>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</si>
  <si>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</si>
  <si>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</si>
  <si>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</si>
  <si>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</si>
  <si>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</si>
  <si>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</si>
  <si>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</si>
  <si>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</si>
  <si>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</si>
  <si>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</si>
  <si>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</si>
  <si>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</si>
  <si>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</si>
  <si>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</si>
  <si>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</si>
  <si>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</si>
  <si>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</si>
  <si>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</si>
  <si>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</si>
  <si>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</si>
  <si>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</si>
  <si>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</si>
  <si>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</si>
  <si>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</si>
  <si>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</si>
  <si>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</si>
  <si>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</si>
  <si>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</si>
  <si>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</si>
  <si>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</si>
  <si>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</si>
  <si>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</si>
  <si>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</si>
  <si>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</si>
  <si>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</si>
  <si>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</si>
  <si>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</si>
  <si>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</si>
  <si>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</si>
  <si>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</si>
  <si>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</si>
  <si>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</si>
  <si>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</si>
  <si>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</si>
  <si>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</si>
  <si>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</si>
  <si>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</si>
  <si>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</si>
  <si>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</si>
  <si>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</si>
  <si>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</si>
  <si>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</si>
  <si>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</si>
  <si>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</si>
  <si>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</si>
  <si>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</si>
  <si>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</si>
  <si>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</si>
  <si>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</si>
  <si>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</si>
  <si>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</si>
  <si>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</si>
  <si>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</si>
  <si>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</si>
  <si>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</si>
  <si>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</si>
  <si>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</si>
  <si>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</si>
  <si>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</si>
  <si>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</si>
  <si>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</si>
  <si>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</si>
  <si>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</si>
  <si>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</si>
  <si>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</si>
  <si>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</si>
  <si>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</si>
  <si>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</si>
  <si>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</si>
  <si>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</si>
  <si>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</si>
  <si>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</si>
  <si>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</si>
  <si>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</si>
  <si>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</si>
  <si>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</si>
  <si>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</si>
  <si>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</si>
  <si>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</si>
  <si>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</si>
  <si>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</si>
  <si>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</si>
  <si>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</si>
  <si>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</si>
  <si>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</si>
  <si>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</si>
  <si>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</si>
  <si>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</si>
  <si>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</si>
  <si>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</si>
  <si>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</si>
  <si>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</si>
  <si>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</si>
  <si>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</si>
  <si>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</si>
  <si>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</si>
  <si>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</si>
  <si>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</si>
  <si>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</si>
  <si>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</si>
  <si>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</si>
  <si>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</si>
  <si>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</si>
  <si>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</si>
  <si>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</si>
  <si>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</si>
  <si>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</si>
  <si>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</si>
  <si>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</si>
  <si>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</si>
  <si>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</si>
  <si>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</si>
  <si>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</si>
  <si>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</si>
  <si>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</si>
  <si>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</si>
  <si>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</si>
  <si>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</si>
  <si>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</si>
  <si>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</si>
  <si>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</si>
  <si>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</si>
  <si>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</si>
  <si>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</si>
  <si>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</si>
  <si>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</si>
  <si>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</si>
  <si>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</si>
  <si>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</si>
  <si>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</si>
  <si>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</si>
  <si>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</si>
  <si>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</si>
  <si>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</si>
  <si>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</si>
  <si>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</si>
  <si>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</si>
  <si>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</si>
  <si>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</si>
  <si>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</si>
  <si>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</si>
  <si>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</si>
  <si>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</si>
  <si>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</si>
  <si>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</si>
  <si>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</si>
  <si>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</si>
  <si>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</si>
  <si>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</si>
  <si>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</si>
  <si>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</si>
  <si>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</si>
  <si>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</si>
  <si>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</si>
  <si>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</si>
  <si>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</si>
  <si>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</si>
  <si>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</si>
  <si>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</si>
  <si>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</si>
  <si>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</si>
  <si>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</si>
  <si>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</si>
  <si>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</si>
  <si>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</si>
  <si>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</si>
  <si>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</si>
  <si>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</si>
  <si>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</si>
  <si>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</si>
  <si>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</si>
  <si>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</si>
  <si>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</si>
  <si>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</si>
  <si>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</si>
  <si>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</si>
  <si>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</si>
  <si>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</si>
  <si>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</si>
  <si>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</si>
  <si>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</si>
  <si>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</si>
  <si>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</si>
  <si>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</si>
  <si>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</si>
  <si>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</si>
  <si>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</si>
  <si>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</si>
  <si>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</si>
  <si>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</si>
  <si>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</si>
  <si>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</si>
  <si>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</si>
  <si>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</si>
  <si>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</si>
  <si>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</si>
  <si>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</si>
  <si>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</si>
  <si>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</si>
  <si>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</si>
  <si>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</si>
  <si>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</si>
  <si>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</si>
  <si>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</si>
  <si>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</si>
  <si>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</si>
  <si>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</si>
  <si>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</si>
  <si>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</si>
  <si>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</si>
  <si>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</si>
  <si>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</si>
  <si>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</si>
  <si>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</si>
  <si>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</si>
  <si>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</si>
  <si>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</si>
  <si>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</si>
  <si>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</si>
  <si>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</si>
  <si>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</si>
  <si>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</si>
  <si>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</si>
  <si>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</si>
  <si>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</si>
  <si>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</si>
  <si>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</si>
  <si>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</si>
  <si>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</si>
  <si>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</si>
  <si>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</si>
  <si>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</si>
  <si>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</si>
  <si>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</si>
  <si>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</si>
  <si>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</si>
  <si>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</si>
  <si>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</si>
  <si>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</si>
  <si>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</si>
  <si>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</si>
  <si>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</si>
  <si>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</si>
  <si>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</si>
  <si>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</si>
  <si>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</si>
  <si>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</si>
  <si>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</si>
  <si>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</si>
  <si>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</si>
  <si>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</si>
  <si>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</si>
  <si>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</si>
  <si>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</si>
  <si>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</si>
  <si>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</si>
  <si>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</si>
  <si>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</si>
  <si>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</si>
  <si>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</si>
  <si>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</si>
  <si>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</si>
  <si>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</si>
  <si>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</si>
  <si>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</si>
  <si>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</si>
  <si>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</si>
  <si>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</si>
  <si>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</si>
  <si>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</si>
  <si>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</si>
  <si>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</si>
  <si>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</si>
  <si>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</si>
  <si>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</si>
  <si>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</si>
  <si>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</si>
  <si>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</si>
  <si>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</si>
  <si>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</si>
  <si>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</si>
  <si>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</si>
  <si>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</si>
  <si>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</si>
  <si>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</si>
  <si>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</si>
  <si>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</si>
  <si>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</si>
  <si>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</si>
  <si>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</si>
  <si>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</si>
  <si>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</si>
  <si>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</si>
  <si>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</si>
  <si>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</si>
  <si>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</si>
  <si>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</si>
  <si>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</si>
  <si>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</si>
  <si>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</si>
  <si>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</si>
  <si>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</si>
  <si>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</si>
  <si>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</si>
  <si>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</si>
  <si>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</si>
  <si>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</si>
  <si>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</si>
  <si>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</si>
  <si>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</si>
  <si>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</si>
  <si>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</si>
  <si>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</si>
  <si>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</si>
  <si>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</si>
  <si>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</si>
  <si>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</si>
  <si>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</si>
  <si>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</si>
  <si>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</si>
  <si>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</si>
  <si>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</si>
  <si>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</si>
  <si>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</si>
  <si>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</si>
  <si>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</si>
  <si>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</si>
  <si>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</si>
  <si>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</si>
  <si>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</si>
  <si>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</si>
  <si>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</si>
  <si>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</si>
  <si>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</si>
  <si>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</si>
  <si>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</si>
  <si>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</si>
  <si>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</si>
  <si>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</si>
  <si>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</si>
  <si>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</si>
  <si>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</si>
  <si>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</si>
  <si>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</si>
  <si>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</si>
  <si>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</si>
  <si>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</si>
  <si>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</si>
  <si>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</si>
  <si>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</si>
  <si>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</si>
  <si>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</si>
  <si>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</si>
  <si>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</si>
  <si>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</si>
  <si>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</si>
  <si>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</si>
  <si>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</si>
  <si>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</si>
  <si>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</si>
  <si>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</si>
  <si>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</si>
  <si>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</si>
  <si>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</si>
  <si>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</si>
  <si>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</si>
  <si>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</si>
  <si>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</si>
  <si>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</si>
  <si>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</si>
  <si>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</si>
  <si>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</si>
  <si>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</si>
  <si>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</si>
  <si>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</si>
  <si>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</si>
  <si>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</si>
  <si>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</si>
  <si>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</si>
  <si>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</si>
  <si>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</si>
  <si>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</si>
  <si>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</si>
  <si>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</si>
  <si>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</si>
  <si>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</si>
  <si>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</si>
  <si>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</si>
  <si>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</si>
  <si>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</si>
  <si>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</si>
  <si>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</si>
  <si>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</si>
  <si>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</si>
  <si>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</si>
  <si>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</si>
  <si>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</si>
  <si>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</si>
  <si>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</si>
  <si>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</si>
  <si>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</si>
  <si>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</si>
  <si>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</si>
  <si>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</si>
  <si>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</si>
  <si>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</si>
  <si>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</si>
  <si>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</si>
  <si>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</si>
  <si>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</si>
  <si>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</si>
  <si>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</si>
  <si>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</si>
  <si>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</si>
  <si>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</si>
  <si>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</si>
  <si>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</si>
  <si>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</si>
  <si>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</si>
  <si>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</si>
  <si>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</si>
  <si>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</si>
  <si>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</si>
  <si>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</si>
  <si>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</si>
  <si>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</si>
  <si>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</si>
  <si>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</si>
  <si>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</si>
  <si>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</si>
  <si>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</si>
  <si>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</si>
  <si>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</si>
  <si>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</si>
  <si>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</si>
  <si>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</si>
  <si>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</si>
  <si>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</si>
  <si>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</si>
  <si>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</si>
  <si>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</si>
  <si>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</si>
  <si>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</si>
  <si>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</si>
  <si>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</si>
  <si>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</si>
  <si>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</si>
  <si>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</si>
  <si>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</si>
  <si>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</si>
  <si>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</si>
  <si>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</si>
  <si>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</si>
  <si>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</si>
  <si>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</si>
  <si>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</si>
  <si>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</si>
  <si>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</si>
  <si>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</si>
  <si>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</si>
  <si>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</si>
  <si>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</si>
  <si>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</si>
  <si>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</si>
  <si>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</si>
  <si>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</si>
  <si>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</si>
  <si>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</si>
  <si>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</si>
  <si>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</si>
  <si>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</si>
  <si>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</si>
  <si>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</si>
  <si>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</si>
  <si>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</si>
  <si>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</si>
  <si>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</si>
  <si>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</si>
  <si>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</si>
  <si>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</si>
  <si>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</si>
  <si>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</si>
  <si>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</si>
  <si>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</si>
  <si>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</si>
  <si>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</si>
  <si>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</si>
  <si>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</si>
  <si>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</si>
  <si>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</si>
  <si>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</si>
  <si>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</si>
  <si>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</si>
  <si>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</si>
  <si>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</si>
  <si>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</si>
  <si>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</si>
  <si>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</si>
  <si>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</si>
  <si>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</si>
  <si>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</si>
  <si>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</si>
  <si>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</si>
  <si>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</si>
  <si>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</si>
  <si>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</si>
  <si>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</si>
  <si>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</si>
  <si>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</si>
  <si>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</si>
  <si>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</si>
  <si>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</si>
  <si>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</si>
  <si>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</si>
  <si>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</si>
  <si>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</si>
  <si>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</si>
  <si>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</si>
  <si>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</si>
  <si>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</si>
  <si>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</si>
  <si>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</si>
  <si>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</si>
  <si>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</si>
  <si>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</si>
  <si>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</si>
  <si>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</si>
  <si>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</si>
  <si>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</si>
  <si>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</si>
  <si>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</si>
  <si>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</si>
  <si>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</si>
  <si>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</si>
  <si>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</si>
  <si>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</si>
  <si>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</si>
  <si>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</si>
  <si>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</si>
  <si>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</si>
  <si>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</si>
  <si>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</si>
  <si>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</si>
  <si>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</si>
  <si>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</si>
  <si>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</si>
  <si>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</si>
  <si>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</si>
  <si>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</si>
  <si>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</si>
  <si>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</si>
  <si>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</si>
  <si>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</si>
  <si>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</si>
  <si>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</si>
  <si>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</si>
  <si>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</si>
  <si>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</si>
  <si>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</si>
  <si>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</si>
  <si>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</si>
  <si>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</si>
  <si>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</si>
  <si>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</si>
  <si>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</si>
  <si>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</si>
  <si>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</si>
  <si>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</si>
  <si>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</si>
  <si>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</si>
  <si>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</si>
  <si>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</si>
  <si>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</si>
  <si>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</si>
  <si>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</si>
  <si>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</si>
  <si>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</si>
  <si>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</si>
  <si>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</si>
  <si>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</si>
  <si>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</si>
  <si>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</si>
  <si>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</si>
  <si>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</si>
  <si>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</si>
  <si>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</si>
  <si>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</si>
  <si>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</si>
  <si>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</si>
  <si>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</si>
  <si>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</si>
  <si>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</si>
  <si>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</si>
  <si>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</si>
  <si>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</si>
  <si>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</si>
  <si>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</si>
  <si>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</si>
  <si>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</si>
  <si>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</si>
  <si>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</si>
  <si>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</si>
  <si>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</si>
  <si>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</si>
  <si>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</si>
  <si>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</si>
  <si>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</si>
  <si>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</si>
  <si>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</si>
  <si>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</si>
  <si>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</si>
  <si>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</si>
  <si>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</si>
  <si>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</si>
  <si>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</si>
  <si>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</si>
  <si>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</si>
  <si>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</si>
  <si>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</si>
  <si>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</si>
  <si>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</si>
  <si>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</si>
  <si>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</si>
  <si>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</si>
  <si>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</si>
  <si>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</si>
  <si>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</si>
  <si>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</si>
  <si>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</si>
  <si>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</si>
  <si>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</si>
  <si>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</si>
  <si>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</si>
  <si>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</si>
  <si>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</si>
  <si>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</si>
  <si>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</si>
  <si>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</si>
  <si>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</si>
  <si>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</si>
  <si>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</si>
  <si>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</si>
  <si>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</si>
  <si>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</si>
  <si>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</si>
  <si>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</si>
  <si>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</si>
  <si>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</si>
  <si>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</si>
  <si>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</si>
  <si>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</si>
  <si>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</si>
  <si>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</si>
  <si>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</si>
  <si>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</si>
  <si>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</si>
  <si>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</si>
  <si>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</si>
  <si>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</si>
  <si>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</si>
  <si>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</si>
  <si>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</si>
  <si>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</si>
  <si>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</si>
  <si>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</si>
  <si>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</si>
  <si>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</si>
  <si>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</si>
  <si>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</si>
  <si>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</si>
  <si>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</si>
  <si>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</si>
  <si>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</si>
  <si>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</si>
  <si>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</si>
  <si>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</si>
  <si>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</si>
  <si>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</si>
  <si>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</si>
  <si>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</si>
  <si>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</si>
  <si>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</si>
  <si>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</si>
  <si>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</si>
  <si>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</si>
  <si>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</si>
  <si>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</si>
  <si>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</si>
  <si>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</si>
  <si>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</si>
  <si>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</si>
  <si>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</si>
  <si>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</si>
  <si>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</si>
  <si>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</si>
  <si>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</si>
  <si>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</si>
  <si>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</si>
  <si>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</si>
  <si>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</si>
  <si>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</si>
  <si>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</si>
  <si>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</si>
  <si>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</si>
  <si>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</si>
  <si>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</si>
  <si>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</si>
  <si>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</si>
  <si>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</si>
  <si>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</si>
  <si>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</si>
  <si>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</si>
  <si>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</si>
  <si>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</si>
  <si>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</si>
  <si>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</si>
  <si>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</si>
  <si>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</si>
  <si>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</si>
  <si>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</si>
  <si>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</si>
  <si>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</si>
  <si>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</si>
  <si>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</si>
  <si>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</si>
  <si>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</si>
  <si>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</si>
  <si>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</si>
  <si>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</si>
  <si>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</si>
  <si>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</si>
  <si>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</si>
  <si>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</si>
  <si>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</si>
  <si>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</si>
  <si>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</si>
  <si>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</si>
  <si>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</si>
  <si>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</si>
  <si>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</si>
  <si>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</si>
  <si>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</si>
  <si>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</si>
  <si>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</si>
  <si>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</si>
  <si>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</si>
  <si>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</si>
  <si>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</si>
  <si>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</si>
  <si>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</si>
  <si>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</si>
  <si>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</si>
  <si>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</si>
  <si>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</si>
  <si>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</si>
  <si>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</si>
  <si>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</si>
  <si>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</si>
  <si>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</si>
  <si>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</si>
  <si>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</si>
  <si>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</si>
  <si>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</si>
  <si>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</si>
  <si>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</si>
  <si>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</si>
  <si>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</si>
  <si>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</si>
  <si>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</si>
  <si>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</si>
  <si>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</si>
  <si>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</si>
  <si>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</si>
  <si>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</si>
  <si>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</si>
  <si>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</si>
  <si>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</si>
  <si>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</si>
  <si>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</si>
  <si>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</si>
  <si>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</si>
  <si>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</si>
  <si>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</si>
  <si>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</si>
  <si>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</si>
  <si>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</si>
  <si>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</si>
  <si>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</si>
  <si>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</si>
  <si>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</si>
  <si>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</si>
  <si>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</si>
  <si>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</si>
  <si>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</si>
  <si>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</si>
  <si>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</si>
  <si>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</si>
  <si>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</si>
  <si>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</si>
  <si>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</si>
  <si>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</si>
  <si>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</si>
  <si>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</si>
  <si>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</si>
  <si>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</si>
  <si>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</si>
  <si>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</si>
  <si>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</si>
  <si>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</si>
  <si>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</si>
  <si>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</si>
  <si>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</si>
  <si>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</si>
  <si>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</si>
  <si>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</si>
  <si>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</si>
  <si>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</si>
  <si>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</si>
  <si>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</si>
  <si>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</si>
  <si>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</si>
  <si>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</si>
  <si>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</si>
  <si>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</si>
  <si>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</si>
  <si>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</si>
  <si>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</si>
  <si>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</si>
  <si>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</si>
  <si>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</si>
  <si>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</si>
  <si>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</si>
  <si>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</si>
  <si>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</si>
  <si>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</si>
  <si>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</si>
  <si>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</si>
  <si>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</si>
  <si>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</si>
  <si>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</si>
  <si>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</si>
  <si>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</si>
  <si>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</si>
  <si>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</si>
  <si>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</si>
  <si>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</si>
  <si>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</si>
  <si>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</si>
  <si>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</si>
  <si>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</si>
  <si>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</si>
  <si>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</si>
  <si>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</si>
  <si>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</si>
  <si>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</si>
  <si>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</si>
  <si>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</si>
  <si>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</si>
  <si>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</si>
  <si>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</si>
  <si>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</si>
  <si>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</si>
  <si>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</si>
  <si>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</si>
  <si>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</si>
  <si>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</si>
  <si>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</si>
  <si>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</si>
  <si>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</si>
  <si>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</si>
  <si>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</si>
  <si>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</si>
  <si>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</si>
  <si>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</si>
  <si>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</si>
  <si>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</si>
  <si>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</si>
  <si>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</si>
  <si>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</si>
  <si>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</si>
  <si>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</si>
  <si>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</si>
  <si>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</si>
  <si>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</si>
  <si>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</si>
  <si>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</si>
  <si>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</si>
  <si>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</si>
  <si>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</si>
  <si>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</si>
  <si>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</si>
  <si>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</si>
  <si>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</si>
  <si>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</si>
  <si>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</si>
  <si>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</si>
  <si>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</si>
  <si>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</si>
  <si>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</si>
  <si>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</si>
  <si>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</si>
  <si>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</si>
  <si>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</si>
  <si>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</si>
  <si>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</si>
  <si>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</si>
  <si>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</si>
  <si>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</si>
  <si>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</si>
  <si>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</si>
  <si>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</si>
  <si>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</si>
  <si>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</si>
  <si>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</si>
  <si>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</si>
  <si>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</si>
  <si>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</si>
  <si>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</si>
  <si>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</si>
  <si>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</si>
  <si>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</si>
  <si>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</si>
  <si>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</si>
  <si>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</si>
  <si>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</si>
  <si>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</si>
  <si>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</si>
  <si>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</si>
  <si>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</si>
  <si>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</si>
  <si>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</si>
  <si>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</si>
  <si>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</si>
  <si>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</si>
  <si>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</si>
  <si>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</si>
  <si>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</si>
  <si>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</si>
  <si>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</si>
  <si>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</si>
  <si>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</si>
  <si>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</si>
  <si>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</si>
  <si>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</si>
  <si>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</si>
  <si>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</si>
  <si>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</si>
  <si>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</si>
  <si>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</si>
  <si>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</si>
  <si>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</si>
  <si>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</si>
  <si>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</si>
  <si>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</si>
  <si>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</si>
  <si>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</si>
  <si>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</si>
  <si>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</si>
  <si>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</si>
  <si>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</si>
  <si>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</si>
  <si>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</si>
  <si>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</si>
  <si>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</si>
  <si>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</si>
  <si>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</si>
  <si>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</si>
  <si>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</si>
  <si>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</si>
  <si>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</si>
  <si>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</si>
  <si>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</si>
  <si>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</si>
  <si>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</si>
  <si>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</si>
  <si>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</si>
  <si>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</si>
  <si>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</si>
  <si>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</si>
  <si>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</si>
  <si>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</si>
  <si>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</si>
  <si>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</si>
  <si>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</si>
  <si>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</si>
  <si>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</si>
  <si>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</si>
  <si>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</si>
  <si>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</si>
  <si>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</si>
  <si>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</si>
  <si>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</si>
  <si>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</si>
  <si>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</si>
  <si>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</si>
  <si>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</si>
  <si>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</si>
  <si>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</si>
  <si>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</si>
  <si>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</si>
  <si>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</si>
  <si>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</si>
  <si>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</si>
  <si>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</si>
  <si>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</si>
  <si>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</si>
  <si>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</si>
  <si>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</si>
  <si>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</si>
  <si>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</si>
  <si>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</si>
  <si>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</si>
  <si>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</si>
  <si>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</si>
  <si>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</si>
  <si>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</si>
  <si>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</si>
  <si>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</si>
  <si>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</si>
  <si>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</si>
  <si>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</si>
  <si>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</si>
  <si>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</si>
  <si>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</si>
  <si>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</si>
  <si>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</si>
  <si>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</si>
  <si>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</si>
  <si>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</si>
  <si>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</si>
  <si>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</si>
  <si>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</si>
  <si>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</si>
  <si>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</si>
  <si>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</si>
  <si>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</si>
  <si>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</si>
  <si>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</si>
  <si>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</si>
  <si>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</si>
  <si>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</si>
  <si>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</si>
  <si>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</si>
  <si>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</si>
  <si>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</si>
  <si>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</si>
  <si>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</si>
  <si>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</si>
  <si>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</si>
  <si>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</si>
  <si>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</si>
  <si>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</si>
  <si>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</si>
  <si>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</si>
  <si>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</si>
  <si>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</si>
  <si>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</si>
  <si>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</si>
  <si>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</si>
  <si>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</si>
  <si>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</si>
  <si>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</si>
  <si>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</si>
  <si>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</si>
  <si>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</si>
  <si>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</si>
  <si>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</si>
  <si>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</si>
  <si>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</si>
  <si>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</si>
  <si>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</si>
  <si>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</si>
  <si>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</si>
  <si>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</si>
  <si>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</si>
  <si>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</si>
  <si>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</si>
  <si>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</si>
  <si>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</si>
  <si>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</si>
  <si>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</si>
  <si>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</si>
  <si>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</si>
  <si>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</si>
  <si>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</si>
  <si>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</si>
  <si>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</si>
  <si>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</si>
  <si>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</si>
  <si>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</si>
  <si>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</si>
  <si>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</si>
  <si>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</si>
  <si>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</si>
  <si>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</si>
  <si>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</si>
  <si>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</si>
  <si>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</si>
  <si>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</si>
  <si>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</si>
  <si>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</si>
  <si>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</si>
  <si>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</si>
  <si>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</si>
  <si>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</si>
  <si>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</si>
  <si>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</si>
  <si>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</si>
  <si>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</si>
  <si>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</si>
  <si>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</si>
  <si>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</si>
  <si>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</si>
  <si>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</si>
  <si>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</si>
  <si>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</si>
  <si>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</si>
  <si>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</si>
  <si>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</si>
  <si>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</si>
  <si>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</si>
  <si>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</si>
  <si>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</si>
  <si>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</si>
  <si>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</si>
  <si>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</si>
  <si>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</si>
  <si>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</si>
  <si>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</si>
  <si>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</si>
  <si>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</si>
  <si>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</si>
  <si>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</si>
  <si>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</si>
  <si>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</si>
  <si>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</si>
  <si>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</si>
  <si>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</si>
  <si>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</si>
  <si>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</si>
  <si>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</si>
  <si>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</si>
  <si>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</si>
  <si>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</si>
  <si>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</si>
  <si>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</si>
  <si>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</si>
  <si>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</si>
  <si>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</si>
  <si>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</si>
  <si>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</si>
  <si>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</si>
  <si>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</si>
  <si>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</si>
  <si>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</si>
  <si>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</si>
  <si>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</si>
  <si>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</si>
  <si>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</si>
  <si>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</si>
  <si>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</si>
  <si>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</si>
  <si>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</si>
  <si>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</si>
  <si>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</si>
  <si>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</si>
  <si>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</si>
  <si>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</si>
  <si>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</si>
  <si>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</si>
  <si>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</si>
  <si>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</si>
  <si>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</si>
  <si>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</si>
  <si>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</si>
  <si>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</si>
  <si>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</si>
  <si>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</si>
  <si>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</si>
  <si>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</si>
  <si>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</si>
  <si>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</si>
  <si>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</si>
  <si>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</si>
  <si>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</si>
  <si>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</si>
  <si>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</si>
  <si>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</si>
  <si>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</si>
  <si>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</si>
  <si>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</si>
  <si>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</si>
  <si>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</si>
  <si>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</si>
  <si>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</si>
  <si>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</si>
  <si>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</si>
  <si>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</si>
  <si>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</si>
  <si>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</si>
  <si>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</si>
  <si>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</si>
  <si>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</si>
  <si>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</si>
  <si>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</si>
  <si>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</si>
  <si>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</si>
  <si>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</si>
  <si>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</si>
  <si>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</si>
  <si>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</si>
  <si>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</si>
  <si>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</si>
  <si>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</si>
  <si>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</si>
  <si>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</si>
  <si>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</si>
  <si>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</si>
  <si>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</si>
  <si>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</si>
  <si>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</si>
  <si>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</si>
  <si>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</si>
  <si>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</si>
  <si>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</si>
  <si>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</si>
  <si>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</si>
  <si>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</si>
  <si>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</si>
  <si>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</si>
  <si>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</si>
  <si>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</si>
  <si>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</si>
  <si>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</si>
  <si>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</si>
  <si>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</si>
  <si>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</si>
  <si>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</si>
  <si>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</si>
  <si>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</si>
  <si>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</si>
  <si>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</si>
  <si>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</si>
  <si>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</si>
  <si>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</si>
  <si>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</si>
  <si>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</si>
  <si>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</si>
  <si>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</si>
  <si>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</si>
  <si>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</si>
  <si>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</si>
  <si>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</si>
  <si>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</si>
  <si>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</si>
  <si>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</si>
  <si>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</si>
  <si>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</si>
  <si>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</si>
  <si>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</si>
  <si>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</si>
  <si>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</si>
  <si>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</si>
  <si>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</si>
  <si>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</si>
  <si>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</si>
  <si>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</si>
  <si>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</si>
  <si>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</si>
  <si>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</si>
  <si>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</si>
  <si>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</si>
  <si>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</si>
  <si>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</si>
  <si>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</si>
  <si>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</si>
  <si>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</si>
  <si>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</si>
  <si>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</si>
  <si>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</si>
  <si>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</si>
  <si>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</si>
  <si>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</si>
  <si>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</si>
  <si>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</si>
  <si>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</si>
  <si>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</si>
  <si>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</si>
  <si>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</si>
  <si>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</si>
  <si>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</si>
  <si>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</si>
  <si>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</si>
  <si>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</si>
  <si>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</si>
  <si>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</si>
  <si>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</si>
  <si>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</si>
  <si>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</si>
  <si>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</si>
  <si>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</si>
  <si>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</si>
  <si>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</si>
  <si>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</si>
  <si>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</si>
  <si>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</si>
  <si>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</si>
  <si>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</si>
  <si>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</si>
  <si>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</si>
  <si>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</si>
  <si>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</si>
  <si>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</si>
  <si>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</si>
  <si>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</si>
  <si>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</si>
  <si>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</si>
  <si>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</si>
  <si>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</si>
  <si>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</si>
  <si>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</si>
  <si>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</si>
  <si>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</si>
  <si>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</si>
  <si>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</si>
  <si>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</si>
  <si>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</si>
  <si>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</si>
  <si>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</si>
  <si>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</si>
  <si>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</si>
  <si>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</si>
  <si>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</si>
  <si>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</si>
  <si>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</si>
  <si>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</si>
  <si>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</si>
  <si>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</si>
  <si>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</si>
  <si>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</si>
  <si>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</si>
  <si>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</si>
  <si>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</si>
  <si>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</si>
  <si>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</si>
  <si>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</si>
  <si>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</si>
  <si>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</si>
  <si>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</si>
  <si>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</si>
  <si>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</si>
  <si>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</si>
  <si>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</si>
  <si>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</si>
  <si>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</si>
  <si>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</si>
  <si>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</si>
  <si>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</si>
  <si>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</si>
  <si>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</si>
  <si>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</si>
  <si>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</si>
  <si>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</si>
  <si>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</si>
  <si>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</si>
  <si>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</si>
  <si>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</si>
  <si>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</si>
  <si>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</si>
  <si>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</si>
  <si>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</si>
  <si>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</si>
  <si>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</si>
  <si>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</si>
  <si>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</si>
  <si>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</si>
  <si>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</si>
  <si>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</si>
  <si>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</si>
  <si>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</si>
  <si>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</si>
  <si>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</si>
  <si>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</si>
  <si>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</si>
  <si>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</si>
  <si>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</si>
  <si>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</si>
  <si>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</si>
  <si>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</si>
  <si>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</si>
  <si>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</si>
  <si>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</si>
  <si>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</si>
  <si>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</si>
  <si>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</si>
  <si>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</si>
  <si>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</si>
  <si>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</si>
  <si>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</si>
  <si>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</si>
  <si>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</si>
  <si>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</si>
  <si>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</si>
  <si>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</si>
  <si>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</si>
  <si>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</si>
  <si>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</si>
  <si>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</si>
  <si>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</si>
  <si>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</si>
  <si>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</si>
  <si>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</si>
  <si>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</si>
  <si>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</si>
  <si>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</si>
  <si>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</si>
  <si>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</si>
  <si>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</si>
  <si>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</si>
  <si>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</si>
  <si>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</si>
  <si>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</si>
  <si>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</si>
  <si>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</si>
  <si>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</si>
  <si>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</si>
  <si>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</si>
  <si>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</si>
  <si>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</si>
  <si>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</si>
  <si>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</si>
  <si>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</si>
  <si>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</si>
  <si>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</si>
  <si>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</si>
  <si>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</si>
  <si>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</si>
  <si>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</si>
  <si>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</si>
  <si>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</si>
  <si>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</si>
  <si>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</si>
  <si>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</si>
  <si>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</si>
  <si>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</si>
  <si>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</si>
  <si>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</si>
  <si>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</si>
  <si>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</si>
  <si>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</si>
  <si>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</si>
  <si>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</si>
  <si>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</si>
  <si>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</si>
  <si>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</si>
  <si>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</si>
  <si>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</si>
  <si>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</si>
  <si>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</si>
  <si>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</si>
  <si>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</si>
  <si>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</si>
  <si>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</si>
  <si>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</si>
  <si>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</si>
  <si>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</si>
  <si>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</si>
  <si>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</si>
  <si>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</si>
  <si>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</si>
  <si>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</si>
  <si>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</si>
  <si>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</si>
  <si>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</si>
  <si>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</si>
  <si>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</si>
  <si>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</si>
  <si>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</si>
  <si>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</si>
  <si>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</si>
  <si>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</si>
  <si>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</si>
  <si>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</si>
  <si>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</si>
  <si>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</si>
  <si>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</si>
  <si>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</si>
  <si>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</si>
  <si>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</si>
  <si>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</si>
  <si>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</si>
  <si>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</si>
  <si>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</si>
  <si>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</si>
  <si>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</si>
  <si>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</si>
  <si>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</si>
  <si>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</si>
  <si>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</si>
  <si>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</si>
  <si>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</si>
  <si>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</si>
  <si>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</si>
  <si>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</si>
  <si>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</si>
  <si>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</si>
  <si>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</si>
  <si>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</si>
  <si>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</si>
  <si>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</si>
  <si>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</si>
  <si>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</si>
  <si>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</si>
  <si>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</si>
  <si>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</si>
  <si>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</si>
  <si>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</si>
  <si>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</si>
  <si>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</si>
  <si>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</si>
  <si>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</si>
  <si>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</si>
  <si>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</si>
  <si>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</si>
  <si>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</si>
  <si>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</si>
  <si>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</si>
  <si>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</si>
  <si>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</si>
  <si>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</si>
  <si>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</si>
  <si>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</si>
  <si>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</si>
  <si>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</si>
  <si>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</si>
  <si>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</si>
  <si>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</si>
  <si>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</si>
  <si>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</si>
  <si>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</si>
  <si>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</si>
  <si>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</si>
  <si>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</si>
  <si>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</si>
  <si>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</si>
  <si>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</si>
  <si>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</si>
  <si>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</si>
  <si>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</si>
  <si>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</si>
  <si>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</si>
  <si>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</si>
  <si>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</si>
  <si>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</si>
  <si>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</si>
  <si>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</si>
  <si>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</si>
  <si>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</si>
  <si>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</si>
  <si>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</si>
  <si>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</si>
  <si>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</si>
  <si>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</si>
  <si>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</si>
  <si>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</si>
  <si>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</si>
  <si>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</si>
  <si>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</si>
  <si>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</si>
  <si>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</si>
  <si>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</si>
  <si>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</si>
  <si>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</si>
  <si>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</si>
  <si>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</si>
  <si>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</si>
  <si>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</si>
  <si>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</si>
  <si>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</si>
  <si>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</si>
  <si>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</si>
  <si>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</si>
  <si>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</si>
  <si>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</si>
  <si>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</si>
  <si>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</si>
  <si>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</si>
  <si>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</si>
  <si>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</si>
  <si>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</si>
  <si>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</si>
  <si>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</si>
  <si>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</si>
  <si>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</si>
  <si>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</si>
  <si>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</si>
  <si>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</si>
  <si>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</si>
  <si>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</si>
  <si>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</si>
  <si>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</si>
  <si>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</si>
  <si>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</si>
  <si>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</si>
  <si>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</si>
  <si>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</si>
  <si>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</si>
  <si>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</si>
  <si>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</si>
  <si>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</si>
  <si>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</si>
  <si>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</si>
  <si>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</si>
  <si>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</si>
  <si>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</si>
  <si>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</si>
  <si>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</si>
  <si>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</si>
  <si>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</si>
  <si>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</si>
  <si>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</si>
  <si>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</si>
  <si>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</si>
  <si>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</si>
  <si>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</si>
  <si>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</si>
  <si>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</si>
  <si>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</si>
  <si>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</si>
  <si>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</si>
  <si>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</si>
  <si>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</si>
  <si>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</si>
  <si>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</si>
  <si>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</si>
  <si>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</si>
  <si>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</si>
  <si>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</si>
  <si>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</si>
  <si>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</si>
  <si>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</si>
  <si>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</si>
  <si>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</si>
  <si>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</si>
  <si>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</si>
  <si>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</si>
  <si>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</si>
  <si>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</si>
  <si>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</si>
  <si>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</si>
  <si>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</si>
  <si>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</si>
  <si>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</si>
  <si>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</si>
  <si>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</si>
  <si>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</si>
  <si>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</si>
  <si>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</si>
  <si>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</si>
  <si>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</si>
  <si>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</si>
  <si>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</si>
  <si>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</si>
  <si>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</si>
  <si>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</si>
  <si>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</si>
  <si>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</si>
  <si>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</si>
  <si>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</si>
  <si>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</si>
  <si>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</si>
  <si>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</si>
  <si>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</si>
  <si>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</si>
  <si>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</si>
  <si>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</si>
  <si>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</si>
  <si>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</si>
  <si>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</si>
  <si>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</si>
  <si>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</si>
  <si>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</si>
  <si>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</si>
  <si>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</si>
  <si>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</si>
  <si>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</si>
  <si>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</si>
  <si>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</si>
  <si>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</si>
  <si>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</si>
  <si>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</si>
  <si>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</si>
  <si>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</si>
  <si>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</si>
  <si>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</si>
  <si>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</si>
  <si>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</si>
  <si>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</si>
  <si>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</si>
  <si>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</si>
  <si>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</si>
  <si>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</si>
  <si>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</si>
  <si>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</si>
  <si>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</si>
  <si>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</si>
  <si>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</si>
  <si>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</si>
  <si>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</si>
  <si>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</si>
  <si>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</si>
  <si>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</si>
  <si>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</si>
  <si>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</si>
  <si>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</si>
  <si>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</si>
  <si>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</si>
  <si>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</si>
  <si>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</si>
  <si>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</si>
  <si>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</si>
  <si>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</si>
  <si>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</si>
  <si>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</si>
  <si>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</si>
  <si>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</si>
  <si>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</si>
  <si>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</si>
  <si>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</si>
  <si>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</si>
  <si>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</si>
  <si>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</si>
  <si>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</si>
  <si>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</si>
  <si>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</si>
  <si>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</si>
  <si>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</si>
  <si>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</si>
  <si>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</si>
  <si>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</si>
  <si>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</si>
  <si>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</si>
  <si>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</si>
  <si>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</si>
  <si>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</si>
  <si>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</si>
  <si>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</si>
  <si>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</si>
  <si>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</si>
  <si>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</si>
  <si>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</si>
  <si>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</si>
  <si>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</si>
  <si>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</si>
  <si>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</si>
  <si>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</si>
  <si>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</si>
  <si>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</si>
  <si>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</si>
  <si>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</si>
  <si>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</si>
  <si>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</si>
  <si>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</si>
  <si>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</si>
  <si>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</si>
  <si>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</si>
  <si>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</si>
  <si>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</si>
  <si>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</si>
  <si>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</si>
  <si>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</si>
  <si>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</si>
  <si>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</si>
  <si>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</si>
  <si>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</si>
  <si>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</si>
  <si>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</si>
  <si>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</si>
  <si>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</si>
  <si>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</si>
  <si>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</si>
  <si>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</si>
  <si>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</si>
  <si>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</si>
  <si>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</si>
  <si>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</si>
  <si>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</si>
  <si>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</si>
  <si>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</si>
  <si>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</si>
  <si>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</si>
  <si>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</si>
  <si>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</si>
  <si>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</si>
  <si>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</si>
  <si>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</si>
  <si>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</si>
  <si>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</si>
  <si>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</si>
  <si>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</si>
  <si>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</si>
  <si>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</si>
  <si>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</si>
  <si>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</si>
  <si>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</si>
  <si>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</si>
  <si>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</si>
  <si>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</si>
  <si>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</si>
  <si>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</si>
  <si>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</si>
  <si>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</si>
  <si>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</si>
  <si>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</si>
  <si>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</si>
  <si>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</si>
  <si>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</si>
  <si>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</si>
  <si>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</si>
  <si>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</si>
  <si>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</si>
  <si>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</si>
  <si>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</si>
  <si>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</si>
  <si>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</si>
  <si>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</si>
  <si>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</si>
  <si>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</si>
  <si>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</si>
  <si>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</si>
  <si>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</si>
  <si>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</si>
  <si>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</si>
  <si>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</si>
  <si>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</si>
  <si>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</si>
  <si>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</si>
  <si>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</si>
  <si>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</si>
  <si>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</si>
  <si>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</si>
  <si>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</si>
  <si>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</si>
  <si>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</si>
  <si>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</si>
  <si>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</si>
  <si>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</si>
  <si>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</si>
  <si>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</si>
  <si>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</si>
  <si>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</si>
  <si>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</si>
  <si>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</si>
  <si>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</si>
  <si>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</si>
  <si>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</si>
  <si>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</si>
  <si>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</si>
  <si>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</si>
  <si>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</si>
  <si>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</si>
  <si>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</si>
  <si>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</si>
  <si>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</si>
  <si>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</si>
  <si>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</si>
  <si>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</si>
  <si>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</si>
  <si>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</si>
  <si>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</si>
  <si>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</si>
  <si>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</si>
  <si>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</si>
  <si>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</si>
  <si>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</si>
  <si>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</si>
  <si>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</si>
  <si>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</si>
  <si>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</si>
  <si>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</si>
  <si>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</si>
  <si>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</si>
  <si>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</si>
  <si>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</si>
  <si>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</si>
  <si>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</si>
  <si>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</si>
  <si>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</si>
  <si>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</si>
  <si>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</si>
  <si>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</si>
  <si>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</si>
  <si>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</si>
  <si>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</si>
  <si>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</si>
  <si>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</si>
  <si>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</si>
  <si>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</si>
  <si>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</si>
  <si>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</si>
  <si>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</si>
  <si>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</si>
  <si>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</si>
  <si>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</si>
  <si>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</si>
  <si>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</si>
  <si>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</si>
  <si>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</si>
  <si>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</si>
  <si>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</si>
  <si>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</si>
  <si>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</si>
  <si>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</si>
  <si>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</si>
  <si>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</si>
  <si>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</si>
  <si>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</si>
  <si>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</si>
  <si>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</si>
  <si>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</si>
  <si>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</si>
  <si>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</si>
  <si>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</si>
  <si>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</si>
  <si>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</si>
  <si>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</si>
  <si>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</si>
  <si>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</si>
  <si>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</si>
  <si>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</si>
  <si>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</si>
  <si>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</si>
  <si>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</si>
  <si>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</si>
  <si>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</si>
  <si>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</si>
  <si>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</si>
  <si>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</si>
  <si>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</si>
  <si>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</si>
  <si>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</si>
  <si>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</si>
  <si>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</si>
  <si>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</si>
  <si>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</si>
  <si>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</si>
  <si>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</si>
  <si>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</si>
  <si>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</si>
  <si>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</si>
  <si>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</si>
  <si>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</si>
  <si>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</si>
  <si>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</si>
  <si>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</si>
  <si>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</si>
  <si>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</si>
  <si>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</si>
  <si>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</si>
  <si>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</si>
  <si>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</si>
  <si>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</si>
  <si>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</si>
  <si>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</si>
  <si>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</si>
  <si>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</si>
  <si>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</si>
  <si>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</si>
  <si>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</si>
  <si>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</si>
  <si>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</si>
  <si>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</si>
  <si>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</si>
  <si>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</si>
  <si>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</si>
  <si>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</si>
  <si>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</si>
  <si>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</si>
  <si>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</si>
  <si>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</si>
  <si>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</si>
  <si>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</si>
  <si>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</si>
  <si>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</si>
  <si>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</si>
  <si>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</si>
  <si>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</si>
  <si>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</si>
  <si>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</si>
  <si>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</si>
  <si>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</si>
  <si>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</si>
  <si>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</si>
  <si>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</si>
  <si>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</si>
  <si>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</si>
  <si>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</si>
  <si>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</si>
  <si>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</si>
  <si>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</si>
  <si>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</si>
  <si>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</si>
  <si>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</si>
  <si>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</si>
  <si>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</si>
  <si>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</si>
  <si>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</si>
  <si>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</si>
  <si>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</si>
  <si>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</si>
  <si>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</si>
  <si>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</si>
  <si>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</si>
  <si>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</si>
  <si>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</si>
  <si>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</si>
  <si>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</si>
  <si>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</si>
  <si>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</si>
  <si>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</si>
  <si>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</si>
  <si>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</si>
  <si>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</si>
  <si>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</si>
  <si>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</si>
  <si>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</si>
  <si>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</si>
  <si>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</si>
  <si>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</si>
  <si>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</si>
  <si>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</si>
  <si>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</si>
  <si>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</si>
  <si>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</si>
  <si>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</si>
  <si>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</si>
  <si>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</si>
  <si>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</si>
  <si>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</si>
  <si>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</si>
  <si>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</si>
  <si>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</si>
  <si>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</si>
  <si>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</si>
  <si>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</si>
  <si>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</si>
  <si>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</si>
  <si>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</si>
  <si>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</si>
  <si>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</si>
  <si>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</si>
  <si>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</si>
  <si>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</si>
  <si>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</si>
  <si>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</si>
  <si>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</si>
  <si>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</si>
  <si>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</si>
  <si>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</si>
  <si>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</si>
  <si>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</si>
  <si>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</si>
  <si>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</si>
  <si>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</si>
  <si>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</si>
  <si>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</si>
  <si>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</si>
  <si>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</si>
  <si>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</si>
  <si>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</si>
  <si>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</si>
  <si>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</si>
  <si>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</si>
  <si>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</si>
  <si>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</si>
  <si>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</si>
  <si>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</si>
  <si>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</si>
  <si>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</si>
  <si>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</si>
  <si>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</si>
  <si>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</si>
  <si>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</si>
  <si>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</si>
  <si>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</si>
  <si>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</si>
  <si>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</si>
  <si>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</si>
  <si>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</si>
  <si>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</si>
  <si>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</si>
  <si>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</si>
  <si>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</si>
  <si>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</si>
  <si>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</si>
  <si>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</si>
  <si>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</si>
  <si>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</si>
  <si>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</si>
  <si>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</si>
  <si>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</si>
  <si>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</si>
  <si>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</si>
  <si>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</si>
  <si>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</si>
  <si>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</si>
  <si>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</si>
  <si>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</si>
  <si>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</si>
  <si>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</si>
  <si>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</si>
  <si>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</si>
  <si>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</si>
  <si>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</si>
  <si>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</si>
  <si>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</si>
  <si>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</si>
  <si>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</si>
  <si>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</si>
  <si>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</si>
  <si>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</si>
  <si>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</si>
  <si>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</si>
  <si>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</si>
  <si>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</si>
  <si>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</si>
  <si>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</si>
  <si>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</si>
  <si>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</si>
  <si>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</si>
  <si>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</si>
  <si>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</si>
  <si>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</si>
  <si>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</si>
  <si>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</si>
  <si>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</si>
  <si>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</si>
  <si>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</si>
  <si>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</si>
  <si>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</si>
  <si>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</si>
  <si>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</si>
  <si>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</si>
  <si>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</si>
  <si>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</si>
  <si>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</si>
  <si>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</si>
  <si>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</si>
  <si>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</si>
  <si>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</si>
  <si>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</si>
  <si>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</si>
  <si>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</si>
  <si>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</si>
  <si>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</si>
  <si>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</si>
  <si>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</si>
  <si>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</si>
  <si>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</si>
  <si>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</si>
  <si>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</si>
  <si>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</si>
  <si>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</si>
  <si>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</si>
  <si>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</si>
  <si>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</si>
  <si>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</si>
  <si>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</si>
  <si>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</si>
  <si>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</si>
  <si>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</si>
  <si>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</si>
  <si>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</si>
  <si>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</si>
  <si>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</si>
  <si>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</si>
  <si>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</si>
  <si>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</si>
  <si>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</si>
  <si>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</si>
  <si>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</si>
  <si>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</si>
  <si>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</si>
  <si>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</si>
  <si>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</si>
  <si>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</si>
  <si>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</si>
  <si>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</si>
  <si>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</si>
  <si>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</si>
  <si>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</si>
  <si>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</si>
  <si>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</si>
  <si>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</si>
  <si>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</si>
  <si>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</si>
  <si>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</si>
  <si>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</si>
  <si>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</si>
  <si>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</si>
  <si>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</si>
  <si>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</si>
  <si>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</si>
  <si>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</si>
  <si>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</si>
  <si>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</si>
  <si>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</si>
  <si>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</si>
  <si>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</si>
  <si>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</si>
  <si>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</si>
  <si>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</si>
  <si>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</si>
  <si>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</si>
  <si>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</si>
  <si>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</si>
  <si>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</si>
  <si>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</si>
  <si>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</si>
  <si>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</si>
  <si>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</si>
  <si>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</si>
  <si>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</si>
  <si>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</si>
  <si>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</si>
  <si>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</si>
  <si>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</si>
  <si>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</si>
  <si>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</si>
  <si>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</si>
  <si>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</si>
  <si>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</si>
  <si>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</si>
  <si>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</si>
  <si>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</si>
  <si>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</si>
  <si>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</si>
  <si>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</si>
  <si>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</si>
  <si>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</si>
  <si>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</si>
  <si>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</si>
  <si>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</si>
  <si>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</si>
  <si>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</si>
  <si>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</si>
  <si>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</si>
  <si>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</si>
  <si>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</si>
  <si>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</si>
  <si>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</si>
  <si>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</si>
  <si>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</si>
  <si>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</si>
  <si>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</si>
  <si>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</si>
  <si>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</si>
  <si>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</si>
  <si>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</si>
  <si>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</si>
  <si>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</si>
  <si>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</si>
  <si>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</si>
  <si>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</si>
  <si>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</si>
  <si>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</si>
  <si>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</si>
  <si>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</si>
  <si>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</si>
  <si>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</si>
  <si>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</si>
  <si>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</si>
  <si>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</si>
  <si>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</si>
  <si>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</si>
  <si>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</si>
  <si>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</si>
  <si>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</si>
  <si>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</si>
  <si>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</si>
  <si>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</si>
  <si>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</si>
  <si>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</si>
  <si>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</si>
  <si>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</si>
  <si>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</si>
  <si>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</si>
  <si>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</si>
  <si>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</si>
  <si>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</si>
  <si>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</si>
  <si>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</si>
  <si>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</si>
  <si>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</si>
  <si>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</si>
  <si>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</si>
  <si>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</si>
  <si>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</si>
  <si>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</si>
  <si>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</si>
  <si>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</si>
  <si>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</si>
  <si>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</si>
  <si>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</si>
  <si>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</si>
  <si>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</si>
  <si>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</si>
  <si>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</si>
  <si>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</si>
  <si>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</si>
  <si>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</si>
  <si>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</si>
  <si>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</si>
  <si>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</si>
  <si>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</si>
  <si>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</si>
  <si>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</si>
  <si>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</si>
  <si>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</si>
  <si>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</si>
  <si>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</si>
  <si>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</si>
  <si>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</si>
  <si>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</si>
  <si>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</si>
  <si>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</si>
  <si>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</si>
  <si>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</si>
  <si>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</si>
  <si>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</si>
  <si>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</si>
  <si>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</si>
  <si>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</si>
  <si>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</si>
  <si>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</si>
  <si>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</si>
  <si>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</si>
  <si>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</si>
  <si>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</si>
  <si>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</si>
  <si>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</si>
  <si>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</si>
  <si>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</si>
  <si>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</si>
  <si>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</si>
  <si>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</si>
  <si>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</si>
  <si>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</si>
  <si>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</si>
  <si>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</si>
  <si>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</si>
  <si>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</si>
  <si>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</si>
  <si>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</si>
  <si>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</si>
  <si>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</si>
  <si>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</si>
  <si>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</si>
  <si>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</si>
  <si>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</si>
  <si>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</si>
  <si>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</si>
  <si>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</si>
  <si>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</si>
  <si>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</si>
  <si>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</si>
  <si>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</si>
  <si>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</si>
  <si>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</si>
  <si>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</si>
  <si>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</si>
  <si>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</si>
  <si>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</si>
  <si>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</si>
  <si>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</si>
  <si>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</si>
  <si>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</si>
  <si>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</si>
  <si>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</si>
  <si>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</si>
  <si>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</si>
  <si>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</si>
  <si>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</si>
  <si>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</si>
  <si>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</si>
  <si>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</si>
  <si>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</si>
  <si>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</si>
  <si>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</si>
  <si>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</si>
  <si>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</si>
  <si>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</si>
  <si>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</si>
  <si>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</si>
  <si>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</si>
  <si>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</si>
  <si>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</si>
  <si>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</si>
  <si>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</si>
  <si>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</si>
  <si>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</si>
  <si>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</si>
  <si>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</si>
  <si>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</si>
  <si>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</si>
  <si>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</si>
  <si>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</si>
  <si>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</si>
  <si>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</si>
  <si>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</si>
  <si>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</si>
  <si>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</si>
  <si>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</si>
  <si>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</si>
  <si>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</si>
  <si>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</si>
  <si>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</si>
  <si>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</si>
  <si>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</si>
  <si>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</si>
  <si>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</si>
  <si>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</si>
  <si>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</si>
  <si>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</si>
  <si>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</si>
  <si>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</si>
  <si>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</si>
  <si>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</si>
  <si>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</si>
  <si>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</si>
  <si>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</si>
  <si>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</si>
  <si>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</si>
  <si>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</si>
  <si>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</si>
  <si>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</si>
  <si>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</si>
  <si>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</si>
  <si>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</si>
  <si>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</si>
  <si>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</si>
  <si>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</si>
  <si>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</si>
  <si>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</si>
  <si>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</si>
  <si>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</si>
  <si>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</si>
  <si>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</si>
  <si>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</si>
  <si>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</si>
  <si>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</si>
  <si>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</si>
  <si>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</si>
  <si>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</si>
  <si>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</si>
  <si>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</si>
  <si>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</si>
  <si>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</si>
  <si>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</si>
  <si>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</si>
  <si>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</si>
  <si>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</si>
  <si>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</si>
  <si>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</si>
  <si>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</si>
  <si>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</si>
  <si>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</si>
  <si>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</si>
  <si>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</si>
  <si>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</si>
  <si>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</si>
  <si>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</si>
  <si>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</si>
  <si>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</si>
  <si>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</si>
  <si>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</si>
  <si>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</si>
  <si>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</si>
  <si>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</si>
  <si>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</si>
  <si>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</si>
  <si>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</si>
  <si>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</si>
  <si>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</si>
  <si>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</si>
  <si>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</si>
  <si>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</si>
  <si>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</si>
  <si>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</si>
  <si>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</si>
  <si>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</si>
  <si>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</si>
  <si>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</si>
  <si>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</si>
  <si>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</si>
  <si>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</si>
  <si>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</si>
  <si>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</si>
  <si>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</si>
  <si>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</si>
  <si>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</si>
  <si>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</si>
  <si>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</si>
  <si>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</si>
  <si>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</si>
  <si>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</si>
  <si>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</si>
  <si>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</si>
  <si>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</si>
  <si>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</si>
  <si>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</si>
  <si>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</si>
  <si>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</si>
  <si>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</si>
  <si>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</si>
  <si>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</si>
  <si>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</si>
  <si>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</si>
  <si>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</si>
  <si>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</si>
  <si>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</si>
  <si>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</si>
  <si>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</si>
  <si>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</si>
  <si>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</si>
  <si>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</si>
  <si>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</si>
  <si>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</si>
  <si>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</si>
  <si>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</si>
  <si>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</si>
  <si>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</si>
  <si>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</si>
  <si>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</si>
  <si>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</si>
  <si>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</si>
  <si>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</si>
  <si>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</si>
  <si>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</si>
  <si>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</si>
  <si>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</si>
  <si>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</si>
  <si>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</si>
  <si>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</si>
  <si>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</si>
  <si>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</si>
  <si>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</si>
  <si>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</si>
  <si>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</si>
  <si>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</si>
  <si>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</si>
  <si>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</si>
  <si>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</si>
  <si>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</si>
  <si>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</si>
  <si>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</si>
  <si>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</si>
  <si>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</si>
  <si>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</si>
  <si>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</si>
  <si>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</si>
  <si>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</si>
  <si>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</si>
  <si>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</si>
  <si>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</si>
  <si>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</si>
  <si>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</si>
  <si>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</si>
  <si>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</si>
  <si>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</si>
  <si>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</si>
  <si>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</si>
  <si>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</si>
  <si>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</si>
  <si>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</si>
  <si>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</si>
  <si>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</si>
  <si>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</si>
  <si>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</si>
  <si>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</si>
  <si>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</si>
  <si>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</si>
  <si>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</si>
  <si>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</si>
  <si>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</si>
  <si>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</si>
  <si>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</si>
  <si>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</si>
  <si>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</si>
  <si>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</si>
  <si>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</si>
  <si>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</si>
  <si>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</si>
  <si>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</si>
  <si>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</si>
  <si>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</si>
  <si>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</si>
  <si>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</si>
  <si>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</si>
  <si>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</si>
  <si>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</si>
  <si>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</si>
  <si>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</si>
  <si>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</si>
  <si>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</si>
  <si>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</si>
  <si>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</si>
  <si>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</si>
  <si>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</si>
  <si>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</si>
  <si>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</si>
  <si>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</si>
  <si>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</si>
  <si>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</si>
  <si>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</si>
  <si>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</si>
  <si>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</si>
  <si>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</si>
  <si>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</si>
  <si>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</si>
  <si>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</si>
  <si>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</si>
  <si>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</si>
  <si>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</si>
  <si>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</si>
  <si>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</si>
  <si>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</si>
  <si>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</si>
  <si>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</si>
  <si>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</si>
  <si>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</si>
  <si>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</si>
  <si>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</si>
  <si>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</si>
  <si>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</si>
  <si>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</si>
  <si>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</si>
  <si>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</si>
  <si>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</si>
  <si>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</si>
  <si>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</si>
  <si>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</si>
  <si>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</si>
  <si>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</si>
  <si>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</si>
  <si>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</si>
  <si>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</si>
  <si>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</si>
  <si>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</si>
  <si>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</si>
  <si>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</si>
  <si>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</si>
  <si>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</si>
  <si>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</si>
  <si>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</si>
  <si>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</si>
  <si>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</si>
  <si>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</si>
  <si>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</si>
  <si>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</si>
  <si>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</si>
  <si>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</si>
  <si>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</si>
  <si>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</si>
  <si>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</si>
  <si>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</si>
  <si>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</si>
  <si>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</si>
  <si>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</si>
  <si>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</si>
  <si>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</si>
  <si>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</si>
  <si>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</si>
  <si>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</si>
  <si>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</si>
  <si>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</si>
  <si>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</si>
  <si>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</si>
  <si>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</si>
  <si>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</si>
  <si>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</si>
  <si>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</si>
  <si>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</si>
  <si>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</si>
  <si>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</si>
  <si>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</si>
  <si>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</si>
  <si>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</si>
  <si>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</si>
  <si>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</si>
  <si>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</si>
  <si>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</si>
  <si>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</si>
  <si>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</si>
  <si>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</si>
  <si>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</si>
  <si>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</si>
  <si>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</si>
  <si>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</si>
  <si>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</si>
  <si>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</si>
  <si>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</si>
  <si>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</si>
  <si>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</si>
  <si>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</si>
  <si>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</si>
  <si>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</si>
  <si>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</si>
  <si>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</si>
  <si>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</si>
  <si>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</si>
  <si>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</si>
  <si>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</si>
  <si>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</si>
  <si>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</si>
  <si>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</si>
  <si>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</si>
  <si>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</si>
  <si>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</si>
  <si>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</si>
  <si>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</si>
  <si>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</si>
  <si>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</si>
  <si>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</si>
  <si>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</si>
  <si>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</si>
  <si>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</si>
  <si>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</si>
  <si>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</si>
  <si>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</si>
  <si>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</si>
  <si>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</si>
  <si>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</si>
  <si>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</si>
  <si>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</si>
  <si>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</si>
  <si>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</si>
  <si>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</si>
  <si>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</si>
  <si>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</si>
  <si>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</si>
  <si>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</si>
  <si>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</si>
  <si>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</si>
  <si>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</si>
  <si>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</si>
  <si>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</si>
  <si>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</si>
  <si>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</si>
  <si>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</si>
  <si>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</si>
  <si>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</si>
  <si>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</si>
  <si>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</si>
  <si>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</si>
  <si>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</si>
  <si>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</si>
  <si>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</si>
  <si>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</si>
  <si>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</si>
  <si>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</si>
  <si>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</si>
  <si>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</si>
  <si>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</si>
  <si>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</si>
  <si>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</si>
  <si>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</si>
  <si>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</si>
  <si>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</si>
  <si>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</si>
  <si>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</si>
  <si>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</si>
  <si>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</si>
  <si>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</si>
  <si>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</si>
  <si>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</si>
  <si>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</si>
  <si>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</si>
  <si>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</si>
  <si>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</si>
  <si>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</si>
  <si>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</si>
  <si>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</si>
  <si>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</si>
  <si>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</si>
  <si>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</si>
  <si>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</si>
  <si>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</si>
  <si>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</si>
  <si>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</si>
  <si>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</si>
  <si>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</si>
  <si>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</si>
  <si>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</si>
  <si>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</si>
  <si>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</si>
  <si>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</si>
  <si>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</si>
  <si>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</si>
  <si>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</si>
  <si>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</si>
  <si>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</si>
  <si>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</si>
  <si>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</si>
  <si>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</si>
  <si>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</si>
  <si>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</si>
  <si>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</si>
  <si>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</si>
  <si>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</si>
  <si>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</si>
  <si>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</si>
  <si>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</si>
  <si>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</si>
  <si>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</si>
  <si>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</si>
  <si>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</si>
  <si>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</si>
  <si>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</si>
  <si>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</si>
  <si>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</si>
  <si>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</si>
  <si>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</si>
  <si>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</si>
  <si>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</si>
  <si>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</si>
  <si>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</si>
  <si>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</si>
  <si>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</si>
  <si>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</si>
  <si>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</si>
  <si>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</si>
  <si>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</si>
  <si>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</si>
  <si>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</si>
  <si>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</si>
  <si>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</si>
  <si>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</si>
  <si>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</si>
  <si>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</si>
  <si>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</si>
  <si>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</si>
  <si>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</si>
  <si>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</si>
  <si>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</si>
  <si>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</si>
  <si>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</si>
  <si>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</si>
  <si>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</si>
  <si>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</si>
  <si>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</si>
  <si>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</si>
  <si>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</si>
  <si>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</si>
  <si>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</si>
  <si>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</si>
  <si>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</si>
  <si>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</si>
  <si>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</si>
  <si>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</si>
  <si>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</si>
  <si>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</si>
  <si>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</si>
  <si>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</si>
  <si>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</si>
  <si>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</si>
  <si>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</si>
  <si>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</si>
  <si>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</si>
  <si>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</si>
  <si>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</si>
  <si>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</si>
  <si>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</si>
  <si>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</si>
  <si>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</si>
  <si>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</si>
  <si>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</si>
  <si>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</si>
  <si>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</si>
  <si>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</si>
  <si>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</si>
  <si>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</si>
  <si>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</si>
  <si>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</si>
  <si>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</si>
  <si>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</si>
  <si>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</si>
  <si>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</si>
  <si>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</si>
  <si>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</si>
  <si>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</si>
  <si>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</si>
  <si>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</si>
  <si>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</si>
  <si>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</si>
  <si>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</si>
  <si>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</si>
  <si>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</si>
  <si>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</si>
  <si>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</si>
  <si>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</si>
  <si>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</si>
  <si>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</si>
  <si>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</si>
  <si>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</si>
  <si>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</si>
  <si>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</si>
  <si>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</si>
  <si>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</si>
  <si>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</si>
  <si>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</si>
  <si>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</si>
  <si>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</si>
  <si>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</si>
  <si>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</si>
  <si>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</si>
  <si>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</si>
  <si>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</si>
  <si>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</si>
  <si>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</si>
  <si>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</si>
  <si>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</si>
  <si>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</si>
  <si>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</si>
  <si>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</si>
  <si>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</si>
  <si>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</si>
  <si>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</si>
  <si>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</si>
  <si>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</si>
  <si>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</si>
  <si>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</si>
  <si>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</si>
  <si>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</si>
  <si>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</si>
  <si>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</si>
  <si>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</si>
  <si>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</si>
  <si>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</si>
  <si>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</si>
  <si>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</si>
  <si>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</si>
  <si>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</si>
  <si>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</si>
  <si>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</si>
  <si>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</si>
  <si>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</si>
  <si>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</si>
  <si>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</si>
  <si>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</si>
  <si>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</si>
  <si>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</si>
  <si>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</si>
  <si>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</si>
  <si>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</si>
  <si>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</si>
  <si>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</si>
  <si>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</si>
  <si>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</si>
  <si>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</si>
  <si>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</si>
  <si>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</si>
  <si>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</si>
  <si>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</si>
  <si>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</si>
  <si>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</si>
  <si>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</si>
  <si>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</si>
  <si>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</si>
  <si>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</si>
  <si>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</si>
  <si>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</si>
  <si>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</si>
  <si>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</si>
  <si>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</si>
  <si>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</si>
  <si>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</si>
  <si>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</si>
  <si>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</si>
  <si>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</si>
  <si>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</si>
  <si>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</si>
  <si>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</si>
  <si>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</si>
  <si>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</si>
  <si>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</si>
  <si>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</si>
  <si>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</si>
  <si>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</si>
  <si>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</si>
  <si>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</si>
  <si>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</si>
  <si>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</si>
  <si>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</si>
  <si>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</si>
  <si>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</si>
  <si>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</si>
  <si>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</si>
  <si>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</si>
  <si>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</si>
  <si>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</si>
  <si>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</si>
  <si>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</si>
  <si>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</si>
  <si>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</si>
  <si>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</si>
  <si>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</si>
  <si>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</si>
  <si>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</si>
  <si>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</si>
  <si>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</si>
  <si>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</si>
  <si>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</si>
  <si>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</si>
  <si>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</si>
  <si>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</si>
  <si>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</si>
  <si>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</si>
  <si>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</si>
  <si>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</si>
  <si>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</si>
  <si>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</si>
  <si>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</si>
  <si>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</si>
  <si>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</si>
  <si>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</si>
  <si>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</si>
  <si>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</si>
  <si>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</si>
  <si>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</si>
  <si>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</si>
  <si>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</si>
  <si>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</si>
  <si>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</si>
  <si>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</si>
  <si>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</si>
  <si>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</si>
  <si>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</si>
  <si>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</si>
  <si>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</si>
  <si>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</si>
  <si>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</si>
  <si>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</si>
  <si>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</si>
  <si>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</si>
  <si>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</si>
  <si>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</si>
  <si>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</si>
  <si>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</si>
  <si>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</si>
  <si>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</si>
  <si>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</si>
  <si>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</si>
  <si>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</si>
  <si>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</si>
  <si>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</si>
  <si>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</si>
  <si>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</si>
  <si>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</si>
  <si>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</si>
  <si>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</si>
  <si>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</si>
  <si>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</si>
  <si>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</si>
  <si>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</si>
  <si>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</si>
  <si>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</si>
  <si>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</si>
  <si>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</si>
  <si>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</si>
  <si>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</si>
  <si>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</si>
  <si>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</si>
  <si>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</si>
  <si>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</si>
  <si>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</si>
  <si>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</si>
  <si>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</si>
  <si>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</si>
  <si>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</si>
  <si>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</si>
  <si>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</si>
  <si>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</si>
  <si>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</si>
  <si>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</si>
  <si>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</si>
  <si>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</si>
  <si>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</si>
  <si>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</si>
  <si>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</si>
  <si>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</si>
  <si>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</si>
  <si>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</si>
  <si>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</si>
  <si>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</si>
  <si>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</si>
  <si>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</si>
  <si>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</si>
  <si>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</si>
  <si>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</si>
  <si>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</si>
  <si>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</si>
  <si>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</si>
  <si>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</si>
  <si>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</si>
  <si>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</si>
  <si>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</si>
  <si>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</si>
  <si>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</si>
  <si>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</si>
  <si>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</si>
  <si>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</si>
  <si>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</si>
  <si>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</si>
  <si>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</si>
  <si>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</si>
  <si>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</si>
  <si>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</si>
  <si>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</si>
  <si>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</si>
  <si>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</si>
  <si>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</si>
  <si>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</si>
  <si>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</si>
  <si>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</si>
  <si>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</si>
  <si>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</si>
  <si>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</si>
  <si>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</si>
  <si>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</si>
  <si>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</si>
  <si>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</si>
  <si>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</si>
  <si>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</si>
  <si>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</si>
  <si>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</si>
  <si>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</si>
  <si>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</si>
  <si>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</si>
  <si>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</si>
  <si>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</si>
  <si>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</si>
  <si>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</si>
  <si>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</si>
  <si>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</si>
  <si>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</si>
  <si>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</si>
  <si>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</si>
  <si>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</si>
  <si>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</si>
  <si>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</si>
  <si>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</si>
  <si>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</si>
  <si>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</si>
  <si>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</si>
  <si>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</si>
  <si>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</si>
  <si>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</si>
  <si>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</si>
  <si>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</si>
  <si>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</si>
  <si>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</si>
  <si>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</si>
  <si>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</si>
  <si>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</si>
  <si>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</si>
  <si>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</si>
  <si>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</si>
  <si>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</si>
  <si>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</si>
  <si>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</si>
  <si>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</si>
  <si>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</si>
  <si>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</si>
  <si>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</si>
  <si>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</si>
  <si>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</si>
  <si>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</si>
  <si>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</si>
  <si>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</si>
  <si>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</si>
  <si>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</si>
  <si>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</si>
  <si>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</si>
  <si>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</si>
  <si>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</si>
  <si>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</si>
  <si>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</si>
  <si>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</si>
  <si>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</si>
  <si>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</si>
  <si>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</si>
  <si>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</si>
  <si>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</si>
  <si>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</si>
  <si>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</si>
  <si>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</si>
  <si>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</si>
  <si>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</si>
  <si>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</si>
  <si>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</si>
  <si>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</si>
  <si>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</si>
  <si>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</si>
  <si>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</si>
  <si>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</si>
  <si>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</si>
  <si>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</si>
  <si>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</si>
  <si>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</si>
  <si>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</si>
  <si>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</si>
  <si>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</si>
  <si>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</si>
  <si>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</si>
  <si>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</si>
  <si>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</si>
  <si>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</si>
  <si>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</si>
  <si>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</si>
  <si>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</si>
  <si>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</si>
  <si>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</si>
  <si>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</si>
  <si>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</si>
  <si>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</si>
  <si>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</si>
  <si>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</si>
  <si>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</si>
  <si>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</si>
  <si>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</si>
  <si>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</si>
  <si>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</si>
  <si>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</si>
  <si>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</si>
  <si>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</si>
  <si>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</si>
  <si>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</si>
  <si>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</si>
  <si>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</si>
  <si>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</si>
  <si>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</si>
  <si>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</si>
  <si>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</si>
  <si>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</si>
  <si>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</si>
  <si>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</si>
  <si>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</si>
  <si>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</si>
  <si>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</si>
  <si>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</si>
  <si>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</si>
  <si>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</si>
  <si>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</si>
  <si>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</si>
  <si>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</si>
  <si>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</si>
  <si>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</si>
  <si>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</si>
  <si>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</si>
  <si>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</si>
  <si>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</si>
  <si>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</si>
  <si>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</si>
  <si>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</si>
  <si>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</si>
  <si>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</si>
  <si>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</si>
  <si>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</si>
  <si>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</si>
  <si>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</si>
  <si>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</si>
  <si>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</si>
  <si>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</si>
  <si>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</si>
  <si>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</si>
  <si>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</si>
  <si>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</si>
  <si>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</si>
  <si>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</si>
  <si>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</si>
  <si>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</si>
  <si>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</si>
  <si>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</si>
  <si>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</si>
  <si>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</si>
  <si>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</si>
  <si>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</si>
  <si>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</si>
  <si>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</si>
  <si>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</si>
  <si>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</si>
  <si>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</si>
  <si>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</si>
  <si>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</si>
  <si>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</si>
  <si>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</si>
  <si>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</si>
  <si>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</si>
  <si>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</si>
  <si>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</si>
  <si>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</si>
  <si>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</si>
  <si>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</si>
  <si>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</si>
  <si>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</si>
  <si>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</si>
  <si>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</si>
  <si>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</si>
  <si>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</si>
  <si>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</si>
  <si>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</si>
  <si>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</si>
  <si>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</si>
  <si>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</si>
  <si>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</si>
  <si>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</si>
  <si>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</si>
  <si>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</si>
  <si>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</si>
  <si>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</si>
  <si>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</si>
  <si>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</si>
  <si>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</si>
  <si>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</si>
  <si>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</si>
  <si>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</si>
  <si>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</si>
  <si>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</si>
  <si>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</si>
  <si>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</si>
  <si>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</si>
  <si>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</si>
  <si>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</si>
  <si>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</si>
  <si>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</si>
  <si>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</si>
  <si>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</si>
  <si>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</si>
  <si>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</si>
  <si>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</si>
  <si>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</si>
  <si>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</si>
  <si>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</si>
  <si>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</si>
  <si>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</si>
  <si>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</si>
  <si>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</si>
  <si>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</si>
  <si>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</si>
  <si>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</si>
  <si>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</si>
  <si>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</si>
  <si>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</si>
  <si>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</si>
  <si>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</si>
  <si>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</si>
  <si>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</si>
  <si>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</si>
  <si>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</si>
  <si>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</si>
  <si>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</si>
  <si>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</si>
  <si>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</si>
  <si>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</si>
  <si>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</si>
  <si>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</si>
  <si>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</si>
  <si>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</si>
  <si>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</si>
  <si>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</si>
  <si>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</si>
  <si>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</si>
  <si>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</si>
  <si>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</si>
  <si>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</si>
  <si>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</si>
  <si>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</si>
  <si>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</si>
  <si>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</si>
  <si>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</si>
  <si>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</si>
  <si>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</si>
  <si>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</si>
  <si>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</si>
  <si>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</si>
  <si>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</si>
  <si>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</si>
  <si>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</si>
  <si>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</si>
  <si>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</si>
  <si>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</si>
  <si>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</si>
  <si>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</si>
  <si>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</si>
  <si>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</si>
  <si>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</si>
  <si>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</si>
  <si>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</si>
  <si>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</si>
  <si>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</si>
  <si>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</si>
  <si>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</si>
  <si>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</si>
  <si>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</si>
  <si>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</si>
  <si>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</si>
  <si>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</si>
  <si>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</si>
  <si>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</si>
  <si>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</si>
  <si>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</si>
  <si>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</si>
  <si>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</si>
  <si>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</si>
  <si>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</si>
  <si>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</si>
  <si>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</si>
  <si>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</si>
  <si>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</si>
  <si>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</si>
  <si>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</si>
  <si>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</si>
  <si>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</si>
  <si>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</si>
  <si>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</si>
  <si>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</si>
  <si>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</si>
  <si>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</si>
  <si>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</si>
  <si>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</si>
  <si>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</si>
  <si>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</si>
  <si>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</si>
  <si>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</si>
  <si>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</si>
  <si>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</si>
  <si>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</si>
  <si>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</si>
  <si>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</si>
  <si>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</si>
  <si>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</si>
  <si>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</si>
  <si>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</si>
  <si>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</si>
  <si>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</si>
  <si>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</si>
  <si>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</si>
  <si>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</si>
  <si>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</si>
  <si>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</si>
  <si>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</si>
  <si>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</si>
  <si>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</si>
  <si>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</si>
  <si>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</si>
  <si>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</si>
  <si>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</si>
  <si>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</si>
  <si>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</si>
  <si>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</si>
  <si>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</si>
  <si>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</si>
  <si>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</si>
  <si>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</si>
  <si>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</si>
  <si>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</si>
  <si>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</si>
  <si>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</si>
  <si>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</si>
  <si>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</si>
  <si>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</si>
  <si>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</si>
  <si>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</si>
  <si>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</si>
  <si>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</si>
  <si>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</si>
  <si>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</si>
  <si>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</si>
  <si>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</si>
  <si>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</si>
  <si>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</si>
  <si>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</si>
  <si>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</si>
  <si>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</si>
  <si>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</si>
  <si>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</si>
  <si>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</si>
  <si>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</si>
  <si>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</si>
  <si>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</si>
  <si>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</si>
  <si>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</si>
  <si>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</si>
  <si>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</si>
  <si>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</si>
  <si>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</si>
  <si>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</si>
  <si>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</si>
  <si>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</si>
  <si>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</si>
  <si>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</si>
  <si>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</si>
  <si>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</si>
  <si>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</si>
  <si>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</si>
  <si>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</si>
  <si>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</si>
  <si>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</si>
  <si>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</si>
  <si>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</si>
  <si>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</si>
  <si>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</si>
  <si>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</si>
  <si>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</si>
  <si>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</si>
  <si>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</si>
  <si>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</si>
  <si>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</si>
  <si>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</si>
  <si>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</si>
  <si>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</si>
  <si>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</si>
  <si>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</si>
  <si>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</si>
  <si>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</si>
  <si>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</si>
  <si>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</si>
  <si>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</si>
  <si>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</si>
  <si>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</si>
  <si>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</si>
  <si>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</si>
  <si>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</si>
  <si>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</si>
  <si>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</si>
  <si>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</si>
  <si>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</si>
  <si>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</si>
  <si>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</si>
  <si>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</si>
  <si>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</si>
  <si>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</si>
  <si>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</si>
  <si>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</si>
  <si>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</si>
  <si>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</si>
  <si>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</si>
  <si>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</si>
  <si>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</si>
  <si>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</si>
  <si>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</si>
  <si>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</si>
  <si>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</si>
  <si>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</si>
  <si>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</si>
  <si>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</si>
  <si>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</si>
  <si>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</si>
  <si>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</si>
  <si>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</si>
  <si>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</si>
  <si>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</si>
  <si>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</si>
  <si>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</si>
  <si>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</si>
  <si>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</si>
  <si>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</si>
  <si>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</si>
  <si>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</si>
  <si>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</si>
  <si>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</si>
  <si>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</si>
  <si>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</si>
  <si>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</si>
  <si>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</si>
  <si>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</si>
  <si>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</si>
  <si>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</si>
  <si>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</si>
  <si>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</si>
  <si>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</si>
  <si>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</si>
  <si>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</si>
  <si>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</si>
  <si>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</si>
  <si>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</si>
  <si>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</si>
  <si>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</si>
  <si>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</si>
  <si>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</si>
  <si>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</si>
  <si>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</si>
  <si>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</si>
  <si>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</si>
  <si>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</si>
  <si>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</si>
  <si>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</si>
  <si>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</si>
  <si>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</si>
  <si>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</si>
  <si>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</si>
  <si>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</si>
  <si>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</si>
  <si>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</si>
  <si>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</si>
  <si>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</si>
  <si>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</si>
  <si>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</si>
  <si>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</si>
  <si>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</si>
  <si>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</si>
  <si>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</si>
  <si>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</si>
  <si>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</si>
  <si>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</si>
  <si>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</si>
  <si>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</si>
  <si>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</si>
  <si>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</si>
  <si>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</si>
  <si>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</si>
  <si>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</si>
  <si>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</si>
  <si>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</si>
  <si>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</si>
  <si>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</si>
  <si>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</si>
  <si>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</si>
  <si>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</si>
  <si>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</si>
  <si>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</si>
  <si>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</si>
  <si>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</si>
  <si>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</si>
  <si>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</si>
  <si>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</si>
  <si>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</si>
  <si>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</si>
  <si>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</si>
  <si>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</si>
  <si>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</si>
  <si>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</si>
  <si>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</si>
  <si>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</si>
  <si>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</si>
  <si>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</si>
  <si>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</si>
  <si>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</si>
  <si>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</si>
  <si>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</si>
  <si>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</si>
  <si>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</si>
  <si>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</si>
  <si>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</si>
  <si>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</si>
  <si>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</si>
  <si>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</si>
  <si>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</si>
  <si>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</si>
  <si>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</si>
  <si>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</si>
  <si>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</si>
  <si>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</si>
  <si>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</si>
  <si>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</si>
  <si>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</si>
  <si>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</si>
  <si>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</si>
  <si>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</si>
  <si>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</si>
  <si>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</si>
  <si>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</si>
  <si>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</si>
  <si>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</si>
  <si>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</si>
  <si>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</si>
  <si>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</si>
  <si>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</si>
  <si>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</si>
  <si>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</si>
  <si>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</si>
  <si>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</si>
  <si>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</si>
  <si>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</si>
  <si>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</si>
  <si>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</si>
  <si>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</si>
  <si>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</si>
  <si>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</si>
  <si>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</si>
  <si>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</si>
  <si>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</si>
  <si>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</si>
  <si>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</si>
  <si>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</si>
  <si>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</si>
  <si>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</si>
  <si>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</si>
  <si>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</si>
  <si>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</si>
  <si>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</si>
  <si>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</si>
  <si>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</si>
  <si>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</si>
  <si>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</si>
  <si>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</si>
  <si>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</si>
  <si>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</si>
  <si>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</si>
  <si>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</si>
  <si>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</si>
  <si>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</si>
  <si>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</si>
  <si>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</si>
  <si>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</si>
  <si>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</si>
  <si>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</si>
  <si>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</si>
  <si>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</si>
  <si>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</si>
  <si>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</si>
  <si>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</si>
  <si>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</si>
  <si>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</si>
  <si>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</si>
  <si>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</si>
  <si>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</si>
  <si>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</si>
  <si>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</si>
  <si>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</si>
  <si>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</si>
  <si>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</si>
  <si>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</si>
  <si>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</si>
  <si>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</si>
  <si>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</si>
  <si>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</si>
  <si>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</si>
  <si>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</si>
  <si>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</si>
  <si>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</si>
  <si>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</si>
  <si>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</si>
  <si>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</si>
  <si>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</si>
  <si>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</si>
  <si>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</si>
  <si>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</si>
  <si>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</si>
  <si>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</si>
  <si>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</si>
  <si>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</si>
  <si>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</si>
  <si>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</si>
  <si>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</si>
  <si>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</si>
  <si>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</si>
  <si>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</si>
  <si>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</si>
  <si>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</si>
  <si>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</si>
  <si>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</si>
  <si>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</si>
  <si>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</si>
  <si>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</si>
  <si>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</si>
  <si>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</si>
  <si>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</si>
  <si>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</si>
  <si>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</si>
  <si>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</si>
  <si>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</si>
  <si>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</si>
  <si>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</si>
  <si>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</si>
  <si>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</si>
  <si>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</si>
  <si>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</si>
  <si>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</si>
  <si>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</si>
  <si>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</si>
  <si>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</si>
  <si>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</si>
  <si>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</si>
  <si>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</si>
  <si>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</si>
  <si>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</si>
  <si>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</si>
  <si>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</si>
  <si>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</si>
  <si>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</si>
  <si>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</si>
  <si>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</si>
  <si>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</si>
  <si>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</si>
  <si>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</si>
  <si>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</si>
  <si>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</si>
  <si>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</si>
  <si>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</si>
  <si>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</si>
  <si>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</si>
  <si>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</si>
  <si>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</si>
  <si>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</si>
  <si>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</si>
  <si>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</si>
  <si>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</si>
  <si>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</si>
  <si>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</si>
  <si>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</si>
  <si>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</si>
  <si>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</si>
  <si>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</si>
  <si>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</si>
  <si>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</si>
  <si>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</si>
  <si>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</si>
  <si>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</si>
  <si>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</si>
  <si>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</si>
  <si>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</si>
  <si>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</si>
  <si>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</si>
  <si>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</si>
  <si>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</si>
  <si>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</si>
  <si>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</si>
  <si>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</si>
  <si>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</si>
  <si>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</si>
  <si>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</si>
  <si>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</si>
  <si>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</si>
  <si>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</si>
  <si>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</si>
  <si>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</si>
  <si>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</si>
  <si>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</si>
  <si>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</si>
  <si>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</si>
  <si>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</si>
  <si>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</si>
  <si>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</si>
  <si>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</si>
  <si>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</si>
  <si>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</si>
  <si>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</si>
  <si>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</si>
  <si>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</si>
  <si>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</si>
  <si>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</si>
  <si>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</si>
  <si>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</si>
  <si>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</si>
  <si>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</si>
  <si>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</si>
  <si>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</si>
  <si>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</si>
  <si>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</si>
  <si>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</si>
  <si>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</si>
  <si>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</si>
  <si>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</si>
  <si>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</si>
  <si>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</si>
  <si>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</si>
  <si>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</si>
  <si>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</si>
  <si>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</si>
  <si>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</si>
  <si>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</si>
  <si>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</si>
  <si>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</si>
  <si>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</si>
  <si>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</si>
  <si>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</si>
  <si>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</si>
  <si>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</si>
  <si>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</si>
  <si>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</si>
  <si>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</si>
  <si>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</si>
  <si>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</si>
  <si>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</si>
  <si>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</si>
  <si>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</si>
  <si>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</si>
  <si>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</si>
  <si>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</si>
  <si>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</si>
  <si>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</si>
  <si>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</si>
  <si>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</si>
  <si>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</si>
  <si>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</si>
  <si>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</si>
  <si>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</si>
  <si>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</si>
  <si>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</si>
  <si>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</si>
  <si>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</si>
  <si>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</si>
  <si>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</si>
  <si>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</si>
  <si>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</si>
  <si>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</si>
  <si>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</si>
  <si>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</si>
  <si>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</si>
  <si>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</si>
  <si>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</si>
  <si>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</si>
  <si>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</si>
  <si>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</si>
  <si>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</si>
  <si>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</si>
  <si>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</si>
  <si>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</si>
  <si>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</si>
  <si>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</si>
  <si>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</si>
  <si>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</si>
  <si>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</si>
  <si>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</si>
  <si>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</si>
  <si>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</si>
  <si>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</si>
  <si>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</si>
  <si>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</si>
  <si>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</si>
  <si>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</si>
  <si>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</si>
  <si>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</si>
  <si>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</si>
  <si>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</si>
  <si>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</si>
  <si>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</si>
  <si>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</si>
  <si>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</si>
  <si>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</si>
  <si>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</si>
  <si>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</si>
  <si>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</si>
  <si>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</si>
  <si>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</si>
  <si>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</si>
  <si>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</si>
  <si>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</si>
  <si>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</si>
  <si>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</si>
  <si>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</si>
  <si>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</si>
  <si>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</si>
  <si>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</si>
  <si>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</si>
  <si>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</si>
  <si>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</si>
  <si>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</si>
  <si>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</si>
  <si>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</si>
  <si>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</si>
  <si>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</si>
  <si>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</si>
  <si>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</si>
  <si>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</si>
  <si>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</si>
  <si>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</si>
  <si>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</si>
  <si>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</si>
  <si>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</si>
  <si>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</si>
  <si>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</si>
  <si>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</si>
  <si>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</si>
  <si>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</si>
  <si>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</si>
  <si>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</si>
  <si>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</si>
  <si>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</si>
  <si>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</si>
  <si>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</si>
  <si>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</si>
  <si>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</si>
  <si>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</si>
  <si>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</si>
  <si>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</si>
  <si>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</si>
  <si>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</si>
  <si>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</si>
  <si>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</si>
  <si>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</si>
  <si>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</si>
  <si>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</si>
  <si>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</si>
  <si>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</si>
  <si>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</si>
  <si>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</si>
  <si>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</si>
  <si>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</si>
  <si>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</si>
  <si>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</si>
  <si>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</si>
  <si>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</si>
  <si>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</si>
  <si>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</si>
  <si>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</si>
  <si>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</si>
  <si>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</si>
  <si>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</si>
  <si>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</si>
  <si>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</si>
  <si>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</si>
  <si>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</si>
  <si>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</si>
  <si>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</si>
  <si>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</si>
  <si>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</si>
  <si>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</si>
  <si>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</si>
  <si>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</si>
  <si>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</si>
  <si>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</si>
  <si>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</si>
  <si>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</si>
  <si>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</si>
  <si>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</si>
  <si>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</si>
  <si>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</si>
  <si>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</si>
  <si>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</si>
  <si>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</si>
  <si>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</si>
  <si>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</si>
  <si>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</si>
  <si>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</si>
  <si>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</si>
  <si>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</si>
  <si>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</si>
  <si>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</si>
  <si>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</si>
  <si>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</si>
  <si>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</si>
  <si>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</si>
  <si>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</si>
  <si>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</si>
  <si>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</si>
  <si>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</si>
  <si>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</si>
  <si>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</si>
  <si>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</si>
  <si>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</si>
  <si>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</si>
  <si>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</si>
  <si>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</si>
  <si>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</si>
  <si>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</si>
  <si>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</si>
  <si>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</si>
  <si>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</si>
  <si>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</si>
  <si>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</si>
  <si>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</si>
  <si>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</si>
  <si>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</si>
  <si>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</si>
  <si>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</si>
  <si>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</si>
  <si>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</si>
  <si>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</si>
  <si>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</si>
  <si>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</si>
  <si>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</si>
  <si>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</si>
  <si>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</si>
  <si>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</si>
  <si>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</si>
  <si>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</si>
  <si>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</si>
  <si>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</si>
  <si>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</si>
  <si>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</si>
  <si>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</si>
  <si>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</si>
  <si>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</si>
  <si>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</si>
  <si>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</si>
  <si>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</si>
  <si>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</si>
  <si>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</si>
  <si>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</si>
  <si>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</si>
  <si>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</si>
  <si>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</si>
  <si>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</si>
  <si>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</si>
  <si>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</si>
  <si>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</si>
  <si>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</si>
  <si>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</si>
  <si>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</si>
  <si>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</si>
  <si>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</si>
  <si>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</si>
  <si>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</si>
  <si>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</si>
  <si>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</si>
  <si>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</si>
  <si>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</si>
  <si>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</si>
  <si>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</si>
  <si>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</si>
  <si>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</si>
  <si>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</si>
  <si>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</si>
  <si>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</si>
  <si>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</si>
  <si>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</si>
  <si>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</si>
  <si>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</si>
  <si>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</si>
  <si>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</si>
  <si>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</si>
  <si>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</si>
  <si>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</si>
  <si>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</si>
  <si>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</si>
  <si>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</si>
  <si>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</si>
  <si>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</si>
  <si>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</si>
  <si>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</si>
  <si>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</si>
  <si>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</si>
  <si>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</si>
  <si>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</si>
  <si>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</si>
  <si>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</si>
  <si>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</si>
  <si>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</si>
  <si>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</si>
  <si>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</si>
  <si>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</si>
  <si>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</si>
  <si>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</si>
  <si>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</si>
  <si>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</si>
  <si>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</si>
  <si>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</si>
  <si>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</si>
  <si>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</si>
  <si>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</si>
  <si>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</si>
  <si>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</si>
  <si>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</si>
  <si>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</si>
  <si>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</si>
  <si>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</si>
  <si>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</si>
  <si>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</si>
  <si>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</si>
  <si>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</si>
  <si>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</si>
  <si>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</si>
  <si>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</si>
  <si>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</si>
  <si>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</si>
  <si>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</si>
  <si>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</si>
  <si>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</si>
  <si>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</si>
  <si>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</si>
  <si>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</si>
  <si>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</si>
  <si>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</si>
  <si>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</si>
  <si>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</si>
  <si>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</si>
  <si>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</si>
  <si>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</si>
  <si>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</si>
  <si>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</si>
  <si>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</si>
  <si>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</si>
  <si>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</si>
  <si>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</si>
  <si>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</si>
  <si>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</si>
  <si>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</si>
  <si>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</si>
  <si>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</si>
  <si>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</si>
  <si>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</si>
  <si>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</si>
  <si>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</si>
  <si>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</si>
  <si>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</si>
  <si>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</si>
  <si>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</si>
  <si>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</si>
  <si>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</si>
  <si>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</si>
  <si>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</si>
  <si>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</si>
  <si>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</si>
  <si>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</si>
  <si>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</si>
  <si>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</si>
  <si>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</si>
  <si>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</si>
  <si>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</si>
  <si>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</si>
  <si>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</si>
  <si>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</si>
  <si>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</si>
  <si>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</si>
  <si>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</si>
  <si>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</si>
  <si>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</si>
  <si>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</si>
  <si>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</si>
  <si>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</si>
  <si>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</si>
  <si>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</si>
  <si>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</si>
  <si>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</si>
  <si>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</si>
  <si>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</si>
  <si>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</si>
  <si>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</si>
  <si>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</si>
  <si>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</si>
  <si>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</si>
  <si>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</si>
  <si>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</si>
  <si>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</si>
  <si>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</si>
  <si>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</si>
  <si>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</si>
  <si>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</si>
  <si>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</si>
  <si>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</si>
  <si>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</si>
  <si>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</si>
  <si>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</si>
  <si>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</si>
  <si>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</si>
  <si>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</si>
  <si>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</si>
  <si>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</si>
  <si>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</si>
  <si>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</si>
  <si>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</si>
  <si>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</si>
  <si>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</si>
  <si>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</si>
  <si>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</si>
  <si>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</si>
  <si>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</si>
  <si>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</si>
  <si>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</si>
  <si>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</si>
  <si>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</si>
  <si>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</si>
  <si>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</si>
  <si>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</si>
  <si>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</si>
  <si>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</si>
  <si>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</si>
  <si>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</si>
  <si>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</si>
  <si>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</si>
  <si>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</si>
  <si>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</si>
  <si>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</si>
  <si>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</si>
  <si>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</si>
  <si>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</si>
  <si>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</si>
  <si>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</si>
  <si>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</si>
  <si>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</si>
  <si>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</si>
  <si>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</si>
  <si>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</si>
  <si>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</si>
  <si>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</si>
  <si>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</si>
  <si>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</si>
  <si>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</si>
  <si>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</si>
  <si>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</si>
  <si>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</si>
  <si>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</si>
  <si>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</si>
  <si>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</si>
  <si>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</si>
  <si>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</si>
  <si>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</si>
  <si>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</si>
  <si>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</si>
  <si>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</si>
  <si>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</si>
  <si>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</si>
  <si>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</si>
  <si>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</si>
  <si>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</si>
  <si>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</si>
  <si>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</si>
  <si>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</si>
  <si>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</si>
  <si>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</si>
  <si>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</si>
  <si>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</si>
  <si>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</si>
  <si>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</si>
  <si>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</si>
  <si>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</si>
  <si>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</si>
  <si>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</si>
  <si>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</si>
  <si>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</si>
  <si>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</si>
  <si>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</si>
  <si>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</si>
  <si>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</si>
  <si>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</si>
  <si>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</si>
  <si>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</si>
  <si>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</si>
  <si>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</si>
  <si>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</si>
  <si>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</si>
  <si>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</si>
  <si>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</si>
  <si>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</si>
  <si>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</si>
  <si>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</si>
  <si>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</si>
  <si>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</si>
  <si>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</si>
  <si>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</si>
  <si>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</si>
  <si>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</si>
  <si>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</si>
  <si>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</si>
  <si>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</si>
  <si>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</si>
  <si>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</si>
  <si>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</si>
  <si>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</si>
  <si>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</si>
  <si>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</si>
  <si>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</si>
  <si>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</si>
  <si>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</si>
  <si>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</si>
  <si>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</si>
  <si>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</si>
  <si>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</si>
  <si>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</si>
  <si>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</si>
  <si>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</si>
  <si>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</si>
  <si>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</si>
  <si>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</si>
  <si>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</si>
  <si>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</si>
  <si>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</si>
  <si>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</si>
  <si>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</si>
  <si>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</si>
  <si>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</si>
  <si>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</si>
  <si>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</si>
  <si>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</si>
  <si>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</si>
  <si>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</si>
  <si>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</si>
  <si>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</si>
  <si>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</si>
  <si>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</si>
  <si>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</si>
  <si>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</si>
  <si>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</si>
  <si>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</si>
  <si>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</si>
  <si>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</si>
  <si>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</si>
  <si>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</si>
  <si>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</si>
  <si>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</si>
  <si>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</si>
  <si>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</si>
  <si>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</si>
  <si>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</si>
  <si>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</si>
  <si>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</si>
  <si>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</si>
  <si>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</si>
  <si>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</si>
  <si>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</si>
  <si>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</si>
  <si>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</si>
  <si>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</si>
  <si>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</si>
  <si>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</si>
  <si>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</si>
  <si>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</si>
  <si>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</si>
  <si>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</si>
  <si>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</si>
  <si>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</si>
  <si>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</si>
  <si>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</si>
  <si>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</si>
  <si>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</si>
  <si>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</si>
  <si>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</si>
  <si>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</si>
  <si>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</si>
  <si>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</si>
  <si>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</si>
  <si>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</si>
  <si>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</si>
  <si>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</si>
  <si>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</si>
  <si>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</si>
  <si>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</si>
  <si>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</si>
  <si>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</si>
  <si>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</si>
  <si>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</si>
  <si>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</si>
  <si>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</si>
  <si>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</si>
  <si>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</si>
  <si>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</si>
  <si>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</si>
  <si>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</si>
  <si>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</si>
  <si>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</si>
  <si>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</si>
  <si>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</si>
  <si>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</si>
  <si>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</si>
  <si>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</si>
  <si>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</si>
  <si>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</si>
  <si>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</si>
  <si>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</si>
  <si>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</si>
  <si>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</si>
  <si>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</si>
  <si>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</si>
  <si>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</si>
  <si>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</si>
  <si>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</si>
  <si>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</si>
  <si>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</si>
  <si>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</si>
  <si>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</si>
  <si>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</si>
  <si>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</si>
  <si>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</si>
  <si>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</si>
  <si>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</si>
  <si>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</si>
  <si>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</si>
  <si>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</si>
  <si>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</si>
  <si>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</si>
  <si>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</si>
  <si>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</si>
  <si>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</si>
  <si>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</si>
  <si>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</si>
  <si>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</si>
  <si>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</si>
  <si>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</si>
  <si>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</si>
  <si>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</si>
  <si>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</si>
  <si>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</si>
  <si>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</si>
  <si>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</si>
  <si>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</si>
  <si>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</si>
  <si>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</si>
  <si>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</si>
  <si>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</si>
  <si>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</si>
  <si>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</si>
  <si>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</si>
  <si>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</si>
  <si>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</si>
  <si>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</si>
  <si>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</si>
  <si>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</si>
  <si>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</si>
  <si>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</si>
  <si>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</si>
  <si>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</si>
  <si>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</si>
  <si>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</si>
  <si>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</si>
  <si>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</si>
  <si>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</si>
  <si>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</si>
  <si>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</si>
  <si>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</si>
  <si>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</si>
  <si>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</si>
  <si>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</si>
  <si>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</si>
  <si>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</si>
  <si>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</si>
  <si>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</si>
  <si>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</si>
  <si>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</si>
  <si>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</si>
  <si>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</si>
  <si>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</si>
  <si>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</si>
  <si>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</si>
  <si>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</si>
  <si>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</si>
  <si>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</si>
  <si>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</si>
  <si>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</si>
  <si>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</si>
  <si>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</si>
  <si>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</si>
  <si>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</si>
  <si>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</si>
  <si>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</si>
  <si>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</si>
  <si>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</si>
  <si>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</si>
  <si>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</si>
  <si>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</si>
  <si>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</si>
  <si>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</si>
  <si>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</si>
  <si>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</si>
  <si>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</si>
  <si>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</si>
  <si>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</si>
  <si>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</si>
  <si>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</si>
  <si>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</si>
  <si>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</si>
  <si>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</si>
  <si>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</si>
  <si>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</si>
  <si>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</si>
  <si>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</si>
  <si>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</si>
  <si>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</si>
  <si>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</si>
  <si>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</si>
  <si>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</si>
  <si>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</si>
  <si>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</si>
  <si>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</si>
  <si>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</si>
  <si>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</si>
  <si>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</si>
  <si>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</si>
  <si>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</si>
  <si>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</si>
  <si>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</si>
  <si>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</si>
  <si>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</si>
  <si>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</si>
  <si>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</si>
  <si>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</si>
  <si>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</si>
  <si>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</si>
  <si>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</si>
  <si>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</si>
  <si>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</si>
  <si>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</si>
  <si>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</si>
  <si>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</si>
  <si>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</si>
  <si>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</si>
  <si>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</si>
  <si>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</si>
  <si>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</si>
  <si>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</si>
  <si>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</si>
  <si>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</si>
  <si>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</si>
  <si>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</si>
  <si>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</si>
  <si>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</si>
  <si>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</si>
  <si>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</si>
  <si>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</si>
  <si>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</si>
  <si>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</si>
  <si>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</si>
  <si>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</si>
  <si>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</si>
  <si>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</si>
  <si>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</si>
  <si>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</si>
  <si>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</si>
  <si>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</si>
  <si>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</si>
  <si>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</si>
  <si>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</si>
  <si>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</si>
  <si>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</si>
  <si>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</si>
  <si>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</si>
  <si>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</si>
  <si>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</si>
  <si>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</si>
  <si>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</si>
  <si>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</si>
  <si>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</si>
  <si>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</si>
  <si>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</si>
  <si>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</si>
  <si>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</si>
  <si>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</si>
  <si>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</si>
  <si>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</si>
  <si>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</si>
  <si>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</si>
  <si>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</si>
  <si>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</si>
  <si>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</si>
  <si>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</si>
  <si>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</si>
  <si>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</si>
  <si>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</si>
  <si>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</si>
  <si>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</si>
  <si>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</si>
  <si>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</si>
  <si>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</si>
  <si>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</si>
  <si>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</si>
  <si>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</si>
  <si>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</si>
  <si>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</si>
  <si>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</si>
  <si>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</si>
  <si>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</si>
  <si>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</si>
  <si>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</si>
  <si>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</si>
  <si>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</si>
  <si>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</si>
  <si>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</si>
  <si>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</si>
  <si>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</si>
  <si>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</si>
  <si>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</si>
  <si>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</si>
  <si>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</si>
  <si>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</si>
  <si>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</si>
  <si>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</si>
  <si>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</si>
  <si>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</si>
  <si>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</si>
  <si>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</si>
  <si>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</si>
  <si>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</si>
  <si>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</si>
  <si>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</si>
  <si>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</si>
  <si>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</si>
  <si>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</si>
  <si>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</si>
  <si>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</si>
  <si>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</si>
  <si>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</si>
  <si>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</si>
  <si>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</si>
  <si>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</si>
  <si>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</si>
  <si>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</si>
  <si>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</si>
  <si>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</si>
  <si>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</si>
  <si>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</si>
  <si>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</si>
  <si>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</si>
  <si>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</si>
  <si>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</si>
  <si>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</si>
  <si>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</si>
  <si>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</si>
  <si>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</si>
  <si>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</si>
  <si>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</si>
  <si>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</si>
  <si>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</si>
  <si>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</si>
  <si>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</si>
  <si>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</si>
  <si>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</si>
  <si>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</si>
  <si>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</si>
  <si>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</si>
  <si>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</si>
  <si>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</si>
  <si>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</si>
  <si>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</si>
  <si>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</si>
  <si>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</si>
  <si>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</si>
  <si>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</si>
  <si>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</si>
  <si>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</si>
  <si>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</si>
  <si>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</si>
  <si>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</si>
  <si>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</si>
  <si>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</si>
  <si>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</si>
  <si>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</si>
  <si>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</si>
  <si>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</si>
  <si>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</si>
  <si>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</si>
  <si>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</si>
  <si>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</si>
  <si>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</si>
  <si>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</si>
  <si>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</si>
  <si>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</si>
  <si>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</si>
  <si>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</si>
  <si>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</si>
  <si>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</si>
  <si>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</si>
  <si>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</si>
  <si>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</si>
  <si>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</si>
  <si>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</si>
  <si>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</si>
  <si>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</si>
  <si>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</si>
  <si>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</si>
  <si>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</si>
  <si>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</si>
  <si>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</si>
  <si>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</si>
  <si>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</si>
  <si>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</si>
  <si>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</si>
  <si>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</si>
  <si>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</si>
  <si>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</si>
  <si>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</si>
  <si>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</si>
  <si>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</si>
  <si>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</si>
  <si>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</si>
  <si>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</si>
  <si>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</si>
  <si>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</si>
  <si>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</si>
  <si>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</si>
  <si>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</si>
  <si>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</si>
  <si>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</si>
  <si>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</si>
  <si>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</si>
  <si>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</si>
  <si>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</si>
  <si>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</si>
  <si>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</si>
  <si>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</si>
  <si>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</si>
  <si>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</si>
  <si>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</si>
  <si>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</si>
  <si>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</si>
  <si>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</si>
  <si>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</si>
  <si>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</si>
  <si>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</si>
  <si>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</si>
  <si>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</si>
  <si>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</si>
  <si>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</si>
  <si>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</si>
  <si>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</si>
  <si>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</si>
  <si>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</si>
  <si>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</si>
  <si>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</si>
  <si>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</si>
  <si>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</si>
  <si>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</si>
  <si>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</si>
  <si>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</si>
  <si>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</si>
  <si>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</si>
  <si>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</si>
  <si>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</si>
  <si>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</si>
  <si>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</si>
  <si>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</si>
  <si>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</si>
  <si>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</si>
  <si>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</si>
  <si>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</si>
  <si>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</si>
  <si>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</si>
  <si>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</si>
  <si>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</si>
  <si>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</si>
  <si>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</si>
  <si>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</si>
  <si>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</si>
  <si>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</si>
  <si>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</si>
  <si>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</si>
  <si>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</si>
  <si>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</si>
  <si>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</si>
  <si>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</si>
  <si>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</si>
  <si>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</si>
  <si>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</si>
  <si>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</si>
  <si>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</si>
  <si>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</si>
  <si>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</si>
  <si>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</si>
  <si>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</si>
  <si>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</si>
  <si>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</si>
  <si>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</si>
  <si>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</si>
  <si>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</si>
  <si>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</si>
  <si>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</si>
  <si>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</si>
  <si>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</si>
  <si>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</si>
  <si>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</si>
  <si>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</si>
  <si>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</si>
  <si>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</si>
  <si>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</si>
  <si>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</si>
  <si>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</si>
  <si>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</si>
  <si>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</si>
  <si>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</si>
  <si>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</si>
  <si>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</si>
  <si>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</si>
  <si>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</si>
  <si>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</si>
  <si>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</si>
  <si>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</si>
  <si>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</si>
  <si>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</si>
  <si>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</si>
  <si>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</si>
  <si>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</si>
  <si>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</si>
  <si>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</si>
  <si>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</si>
  <si>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</si>
  <si>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</si>
  <si>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</si>
  <si>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</si>
  <si>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</si>
  <si>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</si>
  <si>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</si>
  <si>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</si>
  <si>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</si>
  <si>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</si>
  <si>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</si>
  <si>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</si>
  <si>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</si>
  <si>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</si>
  <si>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</si>
  <si>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</si>
  <si>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</si>
  <si>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</si>
  <si>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</si>
  <si>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</si>
  <si>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</si>
  <si>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</si>
  <si>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</si>
  <si>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</si>
  <si>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</si>
  <si>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</si>
  <si>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</si>
  <si>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</si>
  <si>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</si>
  <si>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</si>
  <si>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</si>
  <si>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</si>
  <si>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</si>
  <si>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</si>
  <si>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</si>
  <si>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</si>
  <si>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</si>
  <si>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</si>
  <si>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</si>
  <si>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</si>
  <si>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</si>
  <si>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</si>
  <si>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</si>
  <si>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</si>
  <si>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</si>
  <si>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</si>
  <si>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</si>
  <si>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</si>
  <si>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</si>
  <si>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</si>
  <si>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</si>
  <si>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</si>
  <si>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</si>
  <si>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</si>
  <si>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</si>
  <si>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</si>
  <si>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</si>
  <si>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</si>
  <si>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</si>
  <si>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</si>
  <si>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</si>
  <si>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</si>
  <si>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</si>
  <si>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</si>
  <si>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</si>
  <si>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</si>
  <si>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</si>
  <si>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</si>
  <si>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</si>
  <si>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</si>
  <si>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</si>
  <si>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</si>
  <si>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</si>
  <si>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</si>
  <si>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</si>
  <si>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</si>
  <si>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</si>
  <si>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</si>
  <si>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</si>
  <si>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</si>
  <si>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</si>
  <si>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</si>
  <si>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</si>
  <si>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</si>
  <si>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</si>
  <si>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</si>
  <si>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</si>
  <si>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</si>
  <si>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</si>
  <si>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</si>
  <si>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</si>
  <si>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</si>
  <si>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</si>
  <si>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</si>
  <si>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</si>
  <si>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</si>
  <si>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</si>
  <si>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</si>
  <si>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</si>
  <si>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</si>
  <si>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</si>
  <si>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</si>
  <si>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</si>
  <si>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</si>
  <si>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</si>
  <si>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</si>
  <si>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</si>
  <si>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</si>
  <si>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</si>
  <si>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</si>
  <si>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</si>
  <si>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</si>
  <si>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</si>
  <si>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</si>
  <si>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</si>
  <si>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</si>
  <si>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</si>
  <si>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</si>
  <si>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</si>
  <si>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</si>
  <si>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</si>
  <si>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</si>
  <si>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</si>
  <si>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</si>
  <si>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</si>
  <si>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</si>
  <si>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</si>
  <si>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</si>
  <si>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</si>
  <si>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</si>
  <si>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</si>
  <si>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</si>
  <si>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</si>
  <si>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</si>
  <si>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</si>
  <si>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</si>
  <si>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</si>
  <si>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</si>
  <si>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</si>
  <si>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</si>
  <si>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</si>
  <si>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</si>
  <si>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</si>
  <si>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</si>
  <si>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</si>
  <si>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</si>
  <si>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</si>
  <si>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</si>
  <si>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</si>
  <si>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</si>
  <si>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</si>
  <si>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</si>
  <si>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</si>
  <si>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</si>
  <si>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</si>
  <si>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</si>
  <si>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</si>
  <si>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</si>
  <si>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</si>
  <si>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</si>
  <si>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</si>
  <si>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</si>
  <si>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</si>
  <si>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</si>
  <si>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</si>
  <si>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</si>
  <si>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</si>
  <si>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</si>
  <si>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</si>
  <si>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</si>
  <si>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</si>
  <si>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</si>
  <si>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</si>
  <si>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</si>
  <si>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</si>
  <si>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</si>
  <si>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</si>
  <si>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</si>
  <si>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</si>
  <si>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</si>
  <si>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</si>
  <si>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</si>
  <si>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</si>
  <si>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</si>
  <si>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</si>
  <si>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</si>
  <si>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</si>
  <si>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</si>
  <si>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</si>
  <si>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</si>
  <si>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</si>
  <si>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</si>
  <si>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</si>
  <si>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</si>
  <si>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</si>
  <si>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</si>
  <si>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</si>
  <si>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</si>
  <si>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</si>
  <si>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</si>
  <si>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</si>
  <si>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</si>
  <si>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</si>
  <si>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</si>
  <si>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</si>
  <si>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</si>
  <si>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</si>
  <si>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</si>
  <si>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</si>
  <si>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</si>
  <si>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</si>
  <si>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</si>
  <si>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</si>
  <si>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</si>
  <si>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</si>
  <si>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</si>
  <si>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</si>
  <si>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</si>
  <si>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</si>
  <si>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</si>
  <si>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</si>
  <si>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</si>
  <si>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</si>
  <si>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</si>
  <si>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</si>
  <si>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</si>
  <si>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</si>
  <si>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</si>
  <si>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</si>
  <si>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</si>
  <si>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</si>
  <si>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</si>
  <si>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</si>
  <si>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</si>
  <si>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</si>
  <si>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</si>
  <si>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</si>
  <si>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</si>
  <si>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</si>
  <si>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</si>
  <si>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</si>
  <si>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</si>
  <si>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</si>
  <si>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</si>
  <si>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</si>
  <si>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</si>
  <si>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</si>
  <si>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</si>
  <si>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</si>
  <si>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</si>
  <si>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</si>
  <si>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</si>
  <si>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</si>
  <si>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</si>
  <si>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</si>
  <si>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</si>
  <si>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</si>
  <si>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</si>
  <si>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</si>
  <si>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</si>
  <si>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</si>
  <si>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</si>
  <si>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</si>
  <si>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</si>
  <si>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</si>
  <si>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</si>
  <si>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</si>
  <si>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</si>
  <si>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</si>
  <si>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</si>
  <si>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</si>
  <si>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</si>
  <si>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</si>
  <si>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</si>
  <si>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</si>
  <si>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</si>
  <si>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</si>
  <si>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</si>
  <si>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</si>
  <si>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</si>
  <si>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</si>
  <si>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</si>
  <si>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</si>
  <si>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</si>
  <si>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</si>
  <si>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</si>
  <si>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</si>
  <si>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</si>
  <si>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</si>
  <si>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</si>
  <si>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</si>
  <si>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</si>
  <si>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</si>
  <si>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</si>
  <si>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</si>
  <si>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</si>
  <si>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</si>
  <si>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</si>
  <si>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</si>
  <si>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</si>
  <si>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</si>
  <si>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</si>
  <si>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</si>
  <si>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</si>
  <si>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</si>
  <si>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</si>
  <si>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</si>
  <si>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</si>
  <si>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</si>
  <si>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</si>
  <si>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</si>
  <si>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</si>
  <si>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</si>
  <si>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</si>
  <si>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</si>
  <si>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</si>
  <si>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</si>
  <si>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</si>
  <si>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</si>
  <si>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</si>
  <si>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</si>
  <si>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</si>
  <si>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</si>
  <si>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</si>
  <si>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</si>
  <si>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</si>
  <si>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</si>
  <si>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</si>
  <si>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</si>
  <si>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</si>
  <si>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</si>
  <si>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</si>
  <si>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</si>
  <si>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</si>
  <si>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</si>
  <si>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</si>
  <si>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</si>
  <si>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</si>
  <si>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</si>
  <si>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</si>
  <si>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</si>
  <si>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</si>
  <si>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</si>
  <si>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</si>
  <si>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</si>
  <si>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</si>
  <si>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</si>
  <si>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</si>
  <si>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</si>
  <si>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</si>
  <si>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</si>
  <si>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</si>
  <si>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</si>
  <si>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</si>
  <si>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</si>
  <si>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</si>
  <si>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</si>
  <si>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</si>
  <si>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</si>
  <si>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</si>
  <si>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</si>
  <si>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</si>
  <si>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</si>
  <si>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</si>
  <si>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</si>
  <si>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</si>
  <si>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</si>
  <si>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</si>
  <si>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</si>
  <si>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</si>
  <si>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</si>
  <si>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</si>
  <si>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</si>
  <si>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</si>
  <si>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</si>
  <si>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</si>
  <si>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</si>
  <si>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</si>
  <si>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</si>
  <si>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</si>
  <si>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</si>
  <si>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</si>
  <si>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</si>
  <si>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</si>
  <si>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</si>
  <si>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</si>
  <si>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</si>
  <si>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</si>
  <si>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</si>
  <si>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</si>
  <si>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</si>
  <si>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</si>
  <si>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</si>
  <si>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</si>
  <si>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</si>
  <si>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</si>
  <si>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</si>
  <si>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</si>
  <si>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</si>
  <si>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</si>
  <si>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</si>
  <si>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</si>
  <si>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</si>
  <si>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</si>
  <si>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</si>
  <si>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</si>
  <si>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</si>
  <si>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</si>
  <si>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</si>
  <si>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</si>
  <si>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</si>
  <si>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</si>
  <si>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</si>
  <si>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</si>
  <si>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</si>
  <si>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</si>
  <si>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</si>
  <si>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</si>
  <si>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</si>
  <si>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</si>
  <si>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</si>
  <si>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</si>
  <si>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</si>
  <si>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</si>
  <si>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</si>
  <si>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</si>
  <si>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</si>
  <si>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</si>
  <si>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</si>
  <si>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</si>
  <si>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</si>
  <si>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</si>
  <si>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</si>
  <si>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</si>
  <si>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</si>
  <si>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</si>
  <si>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</si>
  <si>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</si>
  <si>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</si>
  <si>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</si>
  <si>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</si>
  <si>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</si>
  <si>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</si>
  <si>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</si>
  <si>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</si>
  <si>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</si>
  <si>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</si>
  <si>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</si>
  <si>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</si>
  <si>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</si>
  <si>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</si>
  <si>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</si>
  <si>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</si>
  <si>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</si>
  <si>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</si>
  <si>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</si>
  <si>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</si>
  <si>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</si>
  <si>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</si>
  <si>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</si>
  <si>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</si>
  <si>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</si>
  <si>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</si>
  <si>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</si>
  <si>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</si>
  <si>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</si>
  <si>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</si>
  <si>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</si>
  <si>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</si>
  <si>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</si>
  <si>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</si>
  <si>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</si>
  <si>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</si>
  <si>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</si>
  <si>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</si>
  <si>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</si>
  <si>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</si>
  <si>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</si>
  <si>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</si>
  <si>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</si>
  <si>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</si>
  <si>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</si>
  <si>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</si>
  <si>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</si>
  <si>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</si>
  <si>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</si>
  <si>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</si>
  <si>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</si>
  <si>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</si>
  <si>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</si>
  <si>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</si>
  <si>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</si>
  <si>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</si>
  <si>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</si>
  <si>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</si>
  <si>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</si>
  <si>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</si>
  <si>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</si>
  <si>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</si>
  <si>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</si>
  <si>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</si>
  <si>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</si>
  <si>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</si>
  <si>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</si>
  <si>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</si>
  <si>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</si>
  <si>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</si>
  <si>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</si>
  <si>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</si>
  <si>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</si>
  <si>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</si>
  <si>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</si>
  <si>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</si>
  <si>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</si>
  <si>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</si>
  <si>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</si>
  <si>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</si>
  <si>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</si>
  <si>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</si>
  <si>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</si>
  <si>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</si>
  <si>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</si>
  <si>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</si>
  <si>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</si>
  <si>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</si>
  <si>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</si>
  <si>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</si>
  <si>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</si>
  <si>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</si>
  <si>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</si>
  <si>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</si>
  <si>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</si>
  <si>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</si>
  <si>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</si>
  <si>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</si>
  <si>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</si>
  <si>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</si>
  <si>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</si>
  <si>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</si>
  <si>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</si>
  <si>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</si>
  <si>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</si>
  <si>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</si>
  <si>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</si>
  <si>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</si>
  <si>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</si>
  <si>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</si>
  <si>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</si>
  <si>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</si>
  <si>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</si>
  <si>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</si>
  <si>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</si>
  <si>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</si>
  <si>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</si>
  <si>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</si>
  <si>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</si>
  <si>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</si>
  <si>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</si>
  <si>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</si>
  <si>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</si>
  <si>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</si>
  <si>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</si>
  <si>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</si>
  <si>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</si>
  <si>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</si>
  <si>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</si>
  <si>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</si>
  <si>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</si>
  <si>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</si>
  <si>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</si>
  <si>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</si>
  <si>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</si>
  <si>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</si>
  <si>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</si>
  <si>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</si>
  <si>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</si>
  <si>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</si>
  <si>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</si>
  <si>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</si>
  <si>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</si>
  <si>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</si>
  <si>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</si>
  <si>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</si>
  <si>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</si>
  <si>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</si>
  <si>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</si>
  <si>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</si>
  <si>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</si>
  <si>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</si>
  <si>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</si>
  <si>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</si>
  <si>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</si>
  <si>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</si>
  <si>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</si>
  <si>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</si>
  <si>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</si>
  <si>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</si>
  <si>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</si>
  <si>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</si>
  <si>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</si>
  <si>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</si>
  <si>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</si>
  <si>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</si>
  <si>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</si>
  <si>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</si>
  <si>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</si>
  <si>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</si>
  <si>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</si>
  <si>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</si>
  <si>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</si>
  <si>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</si>
  <si>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</si>
  <si>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</si>
  <si>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</si>
  <si>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</si>
  <si>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</si>
  <si>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</si>
  <si>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</si>
  <si>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</si>
  <si>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</si>
  <si>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</si>
  <si>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</si>
  <si>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</si>
  <si>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</si>
  <si>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</si>
  <si>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</si>
  <si>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</si>
  <si>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</si>
  <si>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</si>
  <si>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</si>
  <si>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</si>
  <si>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</si>
  <si>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</si>
  <si>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</si>
  <si>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</si>
  <si>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</si>
  <si>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</si>
  <si>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</si>
  <si>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</si>
  <si>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</si>
  <si>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</si>
  <si>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</si>
  <si>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</si>
  <si>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</si>
  <si>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</si>
  <si>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</si>
  <si>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</si>
  <si>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</si>
  <si>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</si>
  <si>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</si>
  <si>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</si>
  <si>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</si>
  <si>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</si>
  <si>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</si>
  <si>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</si>
  <si>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</si>
  <si>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</si>
  <si>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</si>
  <si>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</si>
  <si>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</si>
  <si>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</si>
  <si>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</si>
  <si>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</si>
  <si>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</si>
  <si>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</si>
  <si>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</si>
  <si>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</si>
  <si>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</si>
  <si>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</si>
  <si>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</si>
  <si>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</si>
  <si>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</si>
  <si>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</si>
  <si>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</si>
  <si>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</si>
  <si>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</si>
  <si>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</si>
  <si>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</si>
  <si>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</si>
  <si>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</si>
  <si>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</si>
  <si>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</si>
  <si>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</si>
  <si>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</si>
  <si>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</si>
  <si>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</si>
  <si>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</si>
  <si>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</si>
  <si>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</si>
  <si>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</si>
  <si>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</si>
  <si>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</si>
  <si>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</si>
  <si>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</si>
  <si>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</si>
  <si>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</si>
  <si>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</si>
  <si>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</si>
  <si>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</si>
  <si>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</si>
  <si>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</si>
  <si>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</si>
  <si>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</si>
  <si>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</si>
  <si>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</si>
  <si>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</si>
  <si>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</si>
  <si>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</si>
  <si>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</si>
  <si>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</si>
  <si>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</si>
  <si>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</si>
  <si>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</si>
  <si>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</si>
  <si>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</si>
  <si>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</si>
  <si>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</si>
  <si>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</si>
  <si>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</si>
  <si>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</si>
  <si>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</si>
  <si>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</si>
  <si>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</si>
  <si>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</si>
  <si>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</si>
  <si>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</si>
  <si>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</si>
  <si>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</si>
  <si>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</si>
  <si>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</si>
  <si>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</si>
  <si>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</si>
  <si>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</si>
  <si>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</si>
  <si>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</si>
  <si>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</si>
  <si>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</si>
  <si>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</si>
  <si>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</si>
  <si>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</si>
  <si>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</si>
  <si>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</si>
  <si>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</si>
  <si>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</si>
  <si>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</si>
  <si>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</si>
  <si>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</si>
  <si>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</si>
  <si>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</si>
  <si>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</si>
  <si>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</si>
  <si>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</si>
  <si>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</si>
  <si>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</si>
  <si>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</si>
  <si>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</si>
  <si>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</si>
  <si>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</si>
  <si>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</si>
  <si>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</si>
  <si>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</si>
  <si>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</si>
  <si>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</si>
  <si>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</si>
  <si>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</si>
  <si>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</si>
  <si>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</si>
  <si>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</si>
  <si>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</si>
  <si>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</si>
  <si>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</si>
  <si>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</si>
  <si>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</si>
  <si>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</si>
  <si>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</si>
  <si>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</si>
  <si>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</si>
  <si>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</si>
  <si>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</si>
  <si>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</si>
  <si>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</si>
  <si>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</si>
  <si>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</si>
  <si>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</si>
  <si>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</si>
  <si>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</si>
  <si>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</si>
  <si>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</si>
  <si>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</si>
  <si>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</si>
  <si>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</si>
  <si>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</si>
  <si>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</si>
  <si>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</si>
  <si>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</si>
  <si>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</si>
  <si>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</si>
  <si>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</si>
  <si>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</si>
  <si>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</si>
  <si>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</si>
  <si>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</si>
  <si>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</si>
  <si>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</si>
  <si>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</si>
  <si>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</si>
  <si>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</si>
  <si>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</si>
  <si>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</si>
  <si>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</si>
  <si>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</si>
  <si>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</si>
  <si>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</si>
  <si>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</si>
  <si>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</si>
  <si>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</si>
  <si>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</si>
  <si>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</si>
  <si>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</si>
  <si>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</si>
  <si>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</si>
  <si>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</si>
  <si>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</si>
  <si>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</si>
  <si>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</si>
  <si>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</si>
  <si>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</si>
  <si>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</si>
  <si>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</si>
  <si>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</si>
  <si>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</si>
  <si>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</si>
  <si>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</si>
  <si>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</si>
  <si>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</si>
  <si>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</si>
  <si>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</si>
  <si>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</si>
  <si>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</si>
  <si>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</si>
  <si>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</si>
  <si>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</si>
  <si>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</si>
  <si>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</si>
  <si>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</si>
  <si>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</si>
  <si>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</si>
  <si>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</si>
  <si>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</si>
  <si>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</si>
  <si>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</si>
  <si>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</si>
  <si>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</si>
  <si>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</si>
  <si>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</si>
  <si>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</si>
  <si>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</si>
  <si>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</si>
  <si>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</si>
  <si>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</si>
  <si>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</si>
  <si>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</si>
  <si>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</si>
  <si>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</si>
  <si>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</si>
  <si>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</si>
  <si>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</si>
  <si>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</si>
  <si>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</si>
  <si>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</si>
  <si>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</si>
  <si>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</si>
  <si>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</si>
  <si>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</si>
  <si>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</si>
  <si>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</si>
  <si>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</si>
  <si>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</si>
  <si>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</si>
  <si>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</si>
  <si>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</si>
  <si>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</si>
  <si>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</si>
  <si>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</si>
  <si>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</si>
  <si>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</si>
  <si>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</si>
  <si>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</si>
  <si>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</si>
  <si>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</si>
  <si>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</si>
  <si>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</si>
  <si>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</si>
  <si>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</si>
  <si>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</si>
  <si>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</si>
  <si>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</si>
  <si>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</si>
  <si>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</si>
  <si>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</si>
  <si>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</si>
  <si>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</si>
  <si>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</si>
  <si>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</si>
  <si>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</si>
  <si>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</si>
  <si>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</si>
  <si>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</si>
  <si>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</si>
  <si>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</si>
  <si>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</si>
  <si>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</si>
  <si>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</si>
  <si>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</si>
  <si>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</si>
  <si>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</si>
  <si>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</si>
  <si>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</si>
  <si>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</si>
  <si>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</si>
  <si>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</si>
  <si>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</si>
  <si>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</si>
  <si>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</si>
  <si>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</si>
  <si>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</si>
  <si>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</si>
  <si>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</si>
  <si>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</si>
  <si>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</si>
  <si>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</si>
  <si>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</si>
  <si>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</si>
  <si>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</si>
  <si>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</si>
  <si>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</si>
  <si>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</si>
  <si>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</si>
  <si>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</si>
  <si>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</si>
  <si>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</si>
  <si>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</si>
  <si>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</si>
  <si>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</si>
  <si>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</si>
  <si>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</si>
  <si>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</si>
  <si>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</si>
  <si>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</si>
  <si>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</si>
  <si>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</si>
  <si>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</si>
  <si>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</si>
  <si>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</si>
  <si>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</si>
  <si>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</si>
  <si>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</si>
  <si>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</si>
  <si>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</si>
  <si>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</si>
  <si>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</si>
  <si>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</si>
  <si>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</si>
  <si>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</si>
  <si>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</si>
  <si>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</si>
  <si>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</si>
  <si>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</si>
  <si>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</si>
  <si>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</si>
  <si>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</si>
  <si>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</si>
  <si>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</si>
  <si>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</si>
  <si>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</si>
  <si>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</si>
  <si>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</si>
  <si>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</si>
  <si>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</si>
  <si>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</si>
  <si>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</si>
  <si>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</si>
  <si>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</si>
  <si>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</si>
  <si>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</si>
  <si>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</si>
  <si>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</si>
  <si>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</si>
  <si>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</si>
  <si>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</si>
  <si>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</si>
  <si>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</si>
  <si>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</si>
  <si>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</si>
  <si>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</si>
  <si>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</si>
  <si>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</si>
  <si>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</si>
  <si>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</si>
  <si>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</si>
  <si>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</si>
  <si>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</si>
  <si>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</si>
  <si>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</si>
  <si>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</si>
  <si>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</si>
  <si>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</si>
  <si>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</si>
  <si>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</si>
  <si>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</si>
  <si>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</si>
  <si>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</si>
  <si>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</si>
  <si>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</si>
  <si>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</si>
  <si>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</si>
  <si>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</si>
  <si>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</si>
  <si>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</si>
  <si>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</si>
  <si>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</si>
  <si>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</si>
  <si>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</si>
  <si>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</si>
  <si>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</si>
  <si>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</si>
  <si>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</si>
  <si>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</si>
  <si>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</si>
  <si>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</si>
  <si>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</si>
  <si>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</si>
  <si>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</si>
  <si>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</si>
  <si>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</si>
  <si>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</si>
  <si>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</si>
  <si>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</si>
  <si>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</si>
  <si>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</si>
  <si>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</si>
  <si>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</si>
  <si>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</si>
  <si>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</si>
  <si>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</si>
  <si>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</si>
  <si>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</si>
  <si>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</si>
  <si>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</si>
  <si>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</si>
  <si>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</si>
  <si>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</si>
  <si>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</si>
  <si>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</si>
  <si>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</si>
  <si>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</si>
  <si>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</si>
  <si>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</si>
  <si>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</si>
  <si>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</si>
  <si>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</si>
  <si>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</si>
  <si>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</si>
  <si>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</si>
  <si>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</si>
  <si>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</si>
  <si>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</si>
  <si>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</si>
  <si>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</si>
  <si>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</si>
  <si>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</si>
  <si>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</si>
  <si>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</si>
  <si>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</si>
  <si>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</si>
  <si>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</si>
  <si>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</si>
  <si>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</si>
  <si>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</si>
  <si>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</si>
  <si>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</si>
  <si>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</si>
  <si>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</si>
  <si>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</si>
  <si>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</si>
  <si>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</si>
  <si>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</si>
  <si>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</si>
  <si>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</si>
  <si>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</si>
  <si>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</si>
  <si>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</si>
  <si>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</si>
  <si>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</si>
  <si>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</si>
  <si>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</si>
  <si>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</si>
  <si>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</si>
  <si>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</si>
  <si>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</si>
  <si>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</si>
  <si>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</si>
  <si>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</si>
  <si>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</si>
  <si>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</si>
  <si>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</si>
  <si>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</si>
  <si>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</si>
  <si>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</si>
  <si>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</si>
  <si>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</si>
  <si>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</si>
  <si>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</si>
  <si>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</si>
  <si>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</si>
  <si>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</si>
  <si>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</si>
  <si>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</si>
  <si>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</si>
  <si>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</si>
  <si>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</si>
  <si>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</si>
  <si>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</si>
  <si>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</si>
  <si>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</si>
  <si>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</si>
  <si>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</si>
  <si>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</si>
  <si>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</si>
  <si>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</si>
  <si>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</si>
  <si>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</si>
  <si>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</si>
  <si>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</si>
  <si>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</si>
  <si>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</si>
  <si>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</si>
  <si>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</si>
  <si>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</si>
  <si>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</si>
  <si>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</si>
  <si>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</si>
  <si>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</si>
  <si>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</si>
  <si>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</si>
  <si>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</si>
  <si>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</si>
  <si>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</si>
  <si>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</si>
  <si>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</si>
  <si>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</si>
  <si>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</si>
  <si>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</si>
  <si>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</si>
  <si>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</si>
  <si>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</si>
  <si>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</si>
  <si>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</si>
  <si>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</si>
  <si>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</si>
  <si>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</si>
  <si>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</si>
  <si>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</si>
  <si>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</si>
  <si>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</si>
  <si>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</si>
  <si>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</si>
  <si>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</si>
  <si>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</si>
  <si>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</si>
  <si>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</si>
  <si>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</si>
  <si>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</si>
  <si>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</si>
  <si>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</si>
  <si>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</si>
  <si>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</si>
  <si>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</si>
  <si>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</si>
  <si>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</si>
  <si>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</si>
  <si>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</si>
  <si>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</si>
  <si>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</si>
  <si>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</si>
  <si>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</si>
  <si>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</si>
  <si>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</si>
  <si>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</si>
  <si>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</si>
  <si>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</si>
  <si>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</si>
  <si>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</si>
  <si>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</si>
  <si>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</si>
  <si>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</si>
  <si>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</si>
  <si>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</si>
  <si>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</si>
  <si>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</si>
  <si>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</si>
  <si>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</si>
  <si>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</si>
  <si>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</si>
  <si>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</si>
  <si>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</si>
  <si>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</si>
  <si>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</si>
  <si>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</si>
  <si>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</si>
  <si>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</si>
  <si>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</si>
  <si>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</si>
  <si>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</si>
  <si>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</si>
  <si>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</si>
  <si>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</si>
  <si>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</si>
  <si>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</si>
  <si>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</si>
  <si>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</si>
  <si>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</si>
  <si>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</si>
  <si>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</si>
  <si>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</si>
  <si>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</si>
  <si>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</si>
  <si>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</si>
  <si>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</si>
  <si>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</si>
  <si>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</si>
  <si>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</si>
  <si>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</si>
  <si>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</si>
  <si>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</si>
  <si>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</si>
  <si>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</si>
  <si>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</si>
  <si>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</si>
  <si>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</si>
  <si>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</si>
  <si>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</si>
  <si>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</si>
  <si>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</si>
  <si>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</si>
  <si>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</si>
  <si>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</si>
  <si>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</si>
  <si>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</si>
  <si>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</si>
  <si>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</si>
  <si>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</si>
  <si>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</si>
  <si>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</si>
  <si>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</si>
  <si>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</si>
  <si>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</si>
  <si>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</si>
  <si>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</si>
  <si>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</si>
  <si>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</si>
  <si>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</si>
  <si>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</si>
  <si>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</si>
  <si>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</si>
  <si>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</si>
  <si>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</si>
  <si>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</si>
  <si>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</si>
  <si>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</si>
  <si>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</si>
  <si>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</si>
  <si>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</si>
  <si>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</si>
  <si>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</si>
  <si>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</si>
  <si>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</si>
  <si>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</si>
  <si>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</si>
  <si>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</si>
  <si>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</si>
  <si>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</si>
  <si>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</si>
  <si>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</si>
  <si>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</si>
  <si>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</si>
  <si>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</si>
  <si>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</si>
  <si>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</si>
  <si>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</si>
  <si>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</si>
  <si>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</si>
  <si>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</si>
  <si>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</si>
  <si>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</si>
  <si>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</si>
  <si>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</si>
  <si>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</si>
  <si>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</si>
  <si>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</si>
  <si>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</si>
  <si>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</si>
  <si>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</si>
  <si>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</si>
  <si>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</si>
  <si>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</si>
  <si>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</si>
  <si>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</si>
  <si>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</si>
  <si>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</si>
  <si>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</si>
  <si>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</si>
  <si>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</si>
  <si>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</si>
  <si>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</si>
  <si>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</si>
  <si>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</si>
  <si>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</si>
  <si>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</si>
  <si>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</si>
  <si>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</si>
  <si>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</si>
  <si>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</si>
  <si>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</si>
  <si>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</si>
  <si>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</si>
  <si>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</si>
  <si>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</si>
  <si>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</si>
  <si>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</si>
  <si>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</si>
  <si>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</si>
  <si>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</si>
  <si>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</si>
  <si>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</si>
  <si>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</si>
  <si>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</si>
  <si>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</si>
  <si>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</si>
  <si>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</si>
  <si>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</si>
  <si>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</si>
  <si>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</si>
  <si>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</si>
  <si>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</si>
  <si>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</si>
  <si>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</si>
  <si>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</si>
  <si>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</si>
  <si>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</si>
  <si>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</si>
  <si>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</si>
  <si>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</si>
  <si>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</si>
  <si>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</si>
  <si>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</si>
  <si>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</si>
  <si>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</si>
  <si>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</si>
  <si>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</si>
  <si>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</si>
  <si>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</si>
  <si>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</si>
  <si>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</si>
  <si>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</si>
  <si>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</si>
  <si>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</si>
  <si>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</si>
  <si>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</si>
  <si>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</si>
  <si>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</si>
  <si>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</si>
  <si>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</si>
  <si>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</si>
  <si>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</si>
  <si>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</si>
  <si>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</si>
  <si>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</si>
  <si>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</si>
  <si>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</si>
  <si>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</si>
  <si>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</si>
  <si>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</si>
  <si>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</si>
  <si>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</si>
  <si>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</si>
  <si>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</si>
  <si>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</si>
  <si>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</si>
  <si>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</si>
  <si>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</si>
  <si>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</si>
  <si>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</si>
  <si>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</si>
  <si>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</si>
  <si>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</si>
  <si>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</si>
  <si>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</si>
  <si>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</si>
  <si>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</si>
  <si>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</si>
  <si>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</si>
  <si>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</si>
  <si>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</si>
  <si>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</si>
  <si>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</si>
  <si>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</si>
  <si>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</si>
  <si>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</si>
  <si>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</si>
  <si>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</si>
  <si>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</si>
  <si>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</si>
  <si>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</si>
  <si>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</si>
  <si>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</si>
  <si>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</si>
  <si>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</si>
  <si>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</si>
  <si>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</si>
  <si>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</si>
  <si>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</si>
  <si>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</si>
  <si>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</si>
  <si>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</si>
  <si>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</si>
  <si>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</si>
  <si>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</si>
  <si>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</si>
  <si>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</si>
  <si>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</si>
  <si>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</si>
  <si>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</si>
  <si>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</si>
  <si>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</si>
  <si>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</si>
  <si>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</si>
  <si>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</si>
  <si>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</si>
  <si>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</si>
  <si>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</si>
  <si>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</si>
  <si>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</si>
  <si>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</si>
  <si>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</si>
  <si>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</si>
  <si>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</si>
  <si>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</si>
  <si>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</si>
  <si>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</si>
  <si>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</si>
  <si>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</si>
  <si>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</si>
  <si>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</si>
  <si>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</si>
  <si>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</si>
  <si>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</si>
  <si>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</si>
  <si>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</si>
  <si>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</si>
  <si>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</si>
  <si>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</si>
  <si>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</si>
  <si>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</si>
  <si>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</si>
  <si>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</si>
  <si>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</si>
  <si>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</si>
  <si>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</si>
  <si>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</si>
  <si>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</si>
  <si>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</si>
  <si>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</si>
  <si>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</si>
  <si>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</si>
  <si>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</si>
  <si>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</si>
  <si>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</si>
  <si>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</si>
  <si>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</si>
  <si>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</si>
  <si>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</si>
  <si>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</si>
  <si>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</si>
  <si>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</si>
  <si>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</si>
  <si>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</si>
  <si>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</si>
  <si>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</si>
  <si>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</si>
  <si>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</si>
  <si>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</si>
  <si>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</si>
  <si>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</si>
  <si>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</si>
  <si>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</si>
  <si>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</si>
  <si>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</si>
  <si>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</si>
  <si>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</si>
  <si>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</si>
  <si>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</si>
  <si>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</si>
  <si>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</si>
  <si>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</si>
  <si>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</si>
  <si>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</si>
  <si>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</si>
  <si>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</si>
  <si>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</si>
  <si>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</si>
  <si>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</si>
  <si>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</si>
  <si>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</si>
  <si>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</si>
  <si>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</si>
  <si>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</si>
  <si>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</si>
  <si>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</si>
  <si>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</si>
  <si>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</si>
  <si>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</si>
  <si>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</si>
  <si>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</si>
  <si>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</si>
  <si>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</si>
  <si>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</si>
  <si>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</si>
  <si>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</si>
  <si>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</si>
  <si>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</si>
  <si>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</si>
  <si>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</si>
  <si>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</si>
  <si>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</si>
  <si>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</si>
  <si>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</si>
  <si>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</si>
  <si>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</si>
  <si>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</si>
  <si>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</si>
  <si>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</si>
  <si>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</si>
  <si>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</si>
  <si>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</si>
  <si>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</si>
  <si>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</si>
  <si>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</si>
  <si>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</si>
  <si>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</si>
  <si>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</si>
  <si>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</si>
  <si>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</si>
  <si>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</si>
  <si>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</si>
  <si>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</si>
  <si>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</si>
  <si>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</si>
  <si>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</si>
  <si>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</si>
  <si>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</si>
  <si>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</si>
  <si>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</si>
  <si>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</si>
  <si>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</si>
  <si>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</si>
  <si>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</si>
  <si>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</si>
  <si>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</si>
  <si>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</si>
  <si>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</si>
  <si>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</si>
  <si>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</si>
  <si>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</si>
  <si>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</si>
  <si>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</si>
  <si>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</si>
  <si>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</si>
  <si>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</si>
  <si>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</si>
  <si>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</si>
  <si>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</si>
  <si>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</si>
  <si>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</si>
  <si>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</si>
  <si>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</si>
  <si>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</si>
  <si>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</si>
  <si>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</si>
  <si>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</si>
  <si>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</si>
  <si>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</si>
  <si>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</si>
  <si>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</si>
  <si>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</si>
  <si>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</si>
  <si>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</si>
  <si>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</si>
  <si>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</si>
  <si>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</si>
  <si>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</si>
  <si>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</si>
  <si>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</si>
  <si>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</si>
  <si>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</si>
  <si>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</si>
  <si>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</si>
  <si>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</si>
  <si>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</si>
  <si>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</si>
  <si>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</si>
  <si>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</si>
  <si>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</si>
  <si>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</si>
  <si>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</si>
  <si>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</si>
  <si>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</si>
  <si>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</si>
  <si>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</si>
  <si>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</si>
  <si>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</si>
  <si>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</si>
  <si>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</si>
  <si>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</si>
  <si>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</si>
  <si>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</si>
  <si>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</si>
  <si>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</si>
  <si>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</si>
  <si>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</si>
  <si>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</si>
  <si>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</si>
  <si>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</si>
  <si>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</si>
  <si>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</si>
  <si>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</si>
  <si>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</si>
  <si>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</si>
  <si>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</si>
  <si>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</si>
  <si>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</si>
  <si>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</si>
  <si>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</si>
  <si>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</si>
  <si>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</si>
  <si>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</si>
  <si>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</si>
  <si>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</si>
  <si>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</si>
  <si>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</si>
  <si>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</si>
  <si>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</si>
  <si>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</si>
  <si>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</si>
  <si>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</si>
  <si>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</si>
  <si>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</si>
  <si>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</si>
  <si>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</si>
  <si>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</si>
  <si>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</si>
  <si>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</si>
  <si>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</si>
  <si>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</si>
  <si>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</si>
  <si>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</si>
  <si>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</si>
  <si>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</si>
  <si>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</si>
  <si>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</si>
  <si>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</si>
  <si>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</si>
  <si>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</si>
  <si>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</si>
  <si>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</si>
  <si>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</si>
  <si>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</si>
  <si>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</si>
  <si>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</si>
  <si>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</si>
  <si>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</si>
  <si>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</si>
  <si>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</si>
  <si>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</si>
  <si>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</si>
  <si>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</si>
  <si>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</si>
  <si>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</si>
  <si>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</si>
  <si>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</si>
  <si>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</si>
  <si>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</si>
  <si>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</si>
  <si>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</si>
  <si>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</si>
  <si>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</si>
  <si>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</si>
  <si>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</si>
  <si>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</si>
  <si>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</si>
  <si>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</si>
  <si>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</si>
  <si>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</si>
  <si>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</si>
  <si>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</si>
  <si>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</si>
  <si>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</si>
  <si>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</si>
  <si>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</si>
  <si>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</si>
  <si>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</si>
  <si>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</si>
  <si>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</si>
  <si>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</si>
  <si>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</si>
  <si>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</si>
  <si>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</si>
  <si>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</si>
  <si>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</si>
  <si>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</si>
  <si>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</si>
  <si>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</si>
  <si>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</si>
  <si>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</si>
  <si>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</si>
  <si>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</si>
  <si>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</si>
  <si>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</si>
  <si>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</si>
  <si>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</si>
  <si>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</si>
  <si>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</si>
  <si>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</si>
  <si>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</si>
  <si>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</si>
  <si>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</si>
  <si>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</si>
  <si>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</si>
  <si>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</si>
  <si>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</si>
  <si>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</si>
  <si>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</si>
  <si>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</si>
  <si>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</si>
  <si>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</si>
  <si>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</si>
  <si>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</si>
  <si>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</si>
  <si>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</si>
  <si>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</si>
  <si>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</si>
  <si>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</si>
  <si>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</si>
  <si>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</si>
  <si>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</si>
  <si>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</si>
  <si>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</si>
  <si>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</si>
  <si>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</si>
  <si>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</si>
  <si>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</si>
  <si>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</si>
  <si>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</si>
  <si>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</si>
  <si>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</si>
  <si>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</si>
  <si>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</si>
  <si>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</si>
  <si>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</si>
  <si>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</si>
  <si>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</si>
  <si>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</si>
  <si>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</si>
  <si>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</si>
  <si>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</si>
  <si>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</si>
  <si>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</si>
  <si>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</si>
  <si>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</si>
  <si>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</si>
  <si>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</si>
  <si>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</si>
  <si>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</si>
  <si>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</si>
  <si>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</si>
  <si>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</si>
  <si>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</si>
  <si>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</si>
  <si>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</si>
  <si>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</si>
  <si>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</si>
  <si>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</si>
  <si>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</si>
  <si>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</si>
  <si>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</si>
  <si>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</si>
  <si>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</si>
  <si>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</si>
  <si>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</si>
  <si>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</si>
  <si>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</si>
  <si>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</si>
  <si>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</si>
  <si>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</si>
  <si>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</si>
  <si>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</si>
  <si>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</si>
  <si>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</si>
  <si>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</si>
  <si>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</si>
  <si>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</si>
  <si>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</si>
  <si>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</si>
  <si>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</si>
  <si>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</si>
  <si>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</si>
  <si>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</si>
  <si>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</si>
  <si>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</si>
  <si>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</si>
  <si>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</si>
  <si>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</si>
  <si>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</si>
  <si>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</si>
  <si>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</si>
  <si>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</si>
  <si>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</si>
  <si>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</si>
  <si>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</si>
  <si>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</si>
  <si>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</si>
  <si>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</si>
  <si>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</si>
  <si>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</si>
  <si>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</si>
  <si>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</si>
  <si>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</si>
  <si>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</si>
  <si>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</si>
  <si>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</si>
  <si>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</si>
  <si>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</si>
  <si>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</si>
  <si>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</si>
  <si>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</si>
  <si>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</si>
  <si>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</si>
  <si>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</si>
  <si>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</si>
  <si>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</si>
  <si>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</si>
  <si>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</si>
  <si>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</si>
  <si>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</si>
  <si>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</si>
  <si>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</si>
  <si>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</si>
  <si>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</si>
  <si>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</si>
  <si>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</si>
  <si>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</si>
  <si>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</si>
  <si>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</si>
  <si>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</si>
  <si>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</si>
  <si>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</si>
  <si>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</si>
  <si>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</si>
  <si>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</si>
  <si>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</si>
  <si>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</si>
  <si>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</si>
  <si>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</si>
  <si>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</si>
  <si>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</si>
  <si>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</si>
  <si>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</si>
  <si>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</si>
  <si>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</si>
  <si>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</si>
  <si>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</si>
  <si>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</si>
  <si>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</si>
  <si>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</si>
  <si>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</si>
  <si>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</si>
  <si>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</si>
  <si>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</si>
  <si>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</si>
  <si>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</si>
  <si>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</si>
  <si>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</si>
  <si>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</si>
  <si>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</si>
  <si>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</si>
  <si>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</si>
  <si>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</si>
  <si>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</si>
  <si>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</si>
  <si>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</si>
  <si>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</si>
  <si>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</si>
  <si>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</si>
  <si>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</si>
  <si>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</si>
  <si>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</si>
  <si>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</si>
  <si>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</si>
  <si>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</si>
  <si>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</si>
  <si>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</si>
  <si>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</si>
  <si>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</si>
  <si>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</si>
  <si>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</si>
  <si>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</si>
  <si>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</si>
  <si>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</si>
  <si>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</si>
  <si>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</si>
  <si>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</si>
  <si>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</si>
  <si>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</si>
  <si>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</si>
  <si>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</si>
  <si>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</si>
  <si>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</si>
  <si>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</si>
  <si>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</si>
  <si>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</si>
  <si>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</si>
  <si>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</si>
  <si>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</si>
  <si>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</si>
  <si>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</si>
  <si>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</si>
  <si>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</si>
  <si>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</si>
  <si>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</si>
  <si>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</si>
  <si>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</si>
  <si>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</si>
  <si>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</si>
  <si>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</si>
  <si>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</si>
  <si>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</si>
  <si>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</si>
  <si>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</si>
  <si>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</si>
  <si>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</si>
  <si>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</si>
  <si>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</si>
  <si>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</si>
  <si>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</si>
  <si>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</si>
  <si>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</si>
  <si>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</si>
  <si>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</si>
  <si>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</si>
  <si>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</si>
  <si>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</si>
  <si>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</si>
  <si>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</si>
  <si>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</si>
  <si>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</si>
  <si>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</si>
  <si>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</si>
  <si>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</si>
  <si>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</si>
  <si>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</si>
  <si>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</si>
  <si>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</si>
  <si>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</si>
  <si>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</si>
  <si>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</si>
  <si>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</si>
  <si>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</si>
  <si>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</si>
  <si>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</si>
  <si>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</si>
  <si>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</si>
  <si>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</si>
  <si>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</si>
  <si>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</si>
  <si>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</si>
  <si>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</si>
  <si>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</si>
  <si>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</si>
  <si>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</si>
  <si>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</si>
  <si>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</si>
  <si>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</si>
  <si>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</si>
  <si>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</si>
  <si>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</si>
  <si>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</si>
  <si>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</si>
  <si>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</si>
  <si>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</si>
  <si>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</si>
  <si>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</si>
  <si>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</si>
  <si>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</si>
  <si>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</si>
  <si>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</si>
  <si>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</si>
  <si>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</si>
  <si>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</si>
  <si>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</si>
  <si>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</si>
  <si>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</si>
  <si>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</si>
  <si>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</si>
  <si>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</si>
  <si>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</si>
  <si>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</si>
  <si>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</si>
  <si>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</si>
  <si>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</si>
  <si>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</si>
  <si>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</si>
  <si>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</si>
  <si>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</si>
  <si>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</si>
  <si>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</si>
  <si>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</si>
  <si>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</si>
  <si>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</si>
  <si>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</si>
  <si>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</si>
  <si>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</si>
  <si>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</si>
  <si>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</si>
  <si>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</si>
  <si>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</si>
  <si>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</si>
  <si>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</si>
  <si>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</si>
  <si>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</si>
  <si>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</si>
  <si>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</si>
  <si>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</si>
  <si>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</si>
  <si>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</si>
  <si>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</si>
  <si>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</si>
  <si>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</si>
  <si>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</si>
  <si>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</si>
  <si>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</si>
  <si>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</si>
  <si>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</si>
  <si>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</si>
  <si>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</si>
  <si>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</si>
  <si>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</si>
  <si>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</si>
  <si>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</si>
  <si>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</si>
  <si>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</si>
  <si>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</si>
  <si>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</si>
  <si>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</si>
  <si>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</si>
  <si>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</si>
  <si>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</si>
  <si>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</si>
  <si>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</si>
  <si>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</si>
  <si>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</si>
  <si>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</si>
  <si>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</si>
  <si>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</si>
  <si>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</si>
  <si>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</si>
  <si>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</si>
  <si>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</si>
  <si>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</si>
  <si>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</si>
  <si>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</si>
  <si>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</si>
  <si>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</si>
  <si>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</si>
  <si>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</si>
  <si>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</si>
  <si>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</si>
  <si>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</si>
  <si>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</si>
  <si>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</si>
  <si>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</si>
  <si>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</si>
  <si>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</si>
  <si>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</si>
  <si>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</si>
  <si>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</si>
  <si>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</si>
  <si>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</si>
  <si>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</si>
  <si>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</si>
  <si>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</si>
  <si>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</si>
  <si>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</si>
  <si>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</si>
  <si>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</si>
  <si>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</si>
  <si>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</si>
  <si>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</si>
  <si>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</si>
  <si>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</si>
  <si>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</si>
  <si>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</si>
  <si>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</si>
  <si>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</si>
  <si>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</si>
  <si>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</si>
  <si>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</si>
  <si>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</si>
  <si>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</si>
  <si>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</si>
  <si>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</si>
  <si>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</si>
  <si>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</si>
  <si>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</si>
  <si>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</si>
  <si>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</si>
  <si>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</si>
  <si>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</si>
  <si>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</si>
  <si>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</si>
  <si>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</si>
  <si>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</si>
  <si>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</si>
  <si>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</si>
  <si>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</si>
  <si>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</si>
  <si>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</si>
  <si>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</si>
  <si>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</si>
  <si>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</si>
  <si>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</si>
  <si>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</si>
  <si>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</si>
  <si>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</si>
  <si>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</si>
  <si>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</si>
  <si>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</si>
  <si>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</si>
  <si>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</si>
  <si>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</si>
  <si>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</si>
  <si>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</si>
  <si>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</si>
  <si>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</si>
  <si>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</si>
  <si>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</si>
  <si>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</si>
  <si>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</si>
  <si>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</si>
  <si>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</si>
  <si>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</si>
  <si>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</si>
  <si>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</si>
  <si>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</si>
  <si>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</si>
  <si>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</si>
  <si>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</si>
  <si>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</si>
  <si>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</si>
  <si>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</si>
  <si>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</si>
  <si>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</si>
  <si>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</si>
  <si>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</si>
  <si>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</si>
  <si>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</si>
  <si>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</si>
  <si>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</si>
  <si>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</si>
  <si>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</si>
  <si>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</si>
  <si>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</si>
  <si>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</si>
  <si>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</si>
  <si>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</si>
  <si>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</si>
  <si>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</si>
  <si>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</si>
  <si>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</si>
  <si>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</si>
  <si>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</si>
  <si>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</si>
  <si>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</si>
  <si>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</si>
  <si>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</si>
  <si>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</si>
  <si>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</si>
  <si>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</si>
  <si>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</si>
  <si>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</si>
  <si>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</si>
  <si>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</si>
  <si>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</si>
  <si>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</si>
  <si>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</si>
  <si>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</si>
  <si>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</si>
  <si>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</si>
  <si>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</si>
  <si>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</si>
  <si>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</si>
  <si>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</si>
  <si>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</si>
  <si>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</si>
  <si>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</si>
  <si>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</si>
  <si>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</si>
  <si>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</si>
  <si>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</si>
  <si>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</si>
  <si>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</si>
  <si>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</si>
  <si>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</si>
  <si>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</si>
  <si>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</si>
  <si>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</si>
  <si>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</si>
  <si>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</si>
  <si>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</si>
  <si>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</si>
  <si>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</si>
  <si>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</si>
  <si>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</si>
  <si>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</si>
  <si>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</si>
  <si>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</si>
  <si>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</si>
  <si>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</si>
  <si>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</si>
  <si>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</si>
  <si>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</si>
  <si>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</si>
  <si>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</si>
  <si>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</si>
  <si>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</si>
  <si>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</si>
  <si>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</si>
  <si>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</si>
  <si>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</si>
  <si>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</si>
  <si>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</si>
  <si>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</si>
  <si>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</si>
  <si>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</si>
  <si>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</si>
  <si>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</si>
  <si>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</si>
  <si>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</si>
  <si>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</si>
  <si>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</si>
  <si>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</si>
  <si>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</si>
  <si>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</si>
  <si>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</si>
  <si>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</si>
  <si>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</si>
  <si>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</si>
  <si>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</si>
  <si>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</si>
  <si>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</si>
  <si>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</si>
  <si>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</si>
  <si>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</si>
  <si>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</si>
  <si>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</si>
  <si>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</si>
  <si>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</si>
  <si>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</si>
  <si>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</si>
  <si>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</si>
  <si>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</si>
  <si>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</si>
  <si>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</si>
  <si>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</si>
  <si>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</si>
  <si>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</si>
  <si>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</si>
  <si>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</si>
  <si>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</si>
  <si>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</si>
  <si>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</si>
  <si>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</si>
  <si>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</si>
  <si>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</si>
  <si>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</si>
  <si>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</si>
  <si>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</si>
  <si>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</si>
  <si>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</si>
  <si>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</si>
  <si>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</si>
  <si>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</si>
  <si>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</si>
  <si>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</si>
  <si>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</si>
  <si>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</si>
  <si>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</si>
  <si>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</si>
  <si>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</si>
  <si>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</si>
  <si>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</si>
  <si>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</si>
  <si>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</si>
  <si>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</si>
  <si>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</si>
  <si>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</si>
  <si>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</si>
  <si>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</si>
  <si>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</si>
  <si>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</si>
  <si>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</si>
  <si>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</si>
  <si>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</si>
  <si>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</si>
  <si>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</si>
  <si>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</si>
  <si>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</si>
  <si>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</si>
  <si>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</si>
  <si>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</si>
  <si>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</si>
  <si>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</si>
  <si>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</si>
  <si>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</si>
  <si>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</si>
  <si>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</si>
  <si>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</si>
  <si>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</si>
  <si>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</si>
  <si>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</si>
  <si>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</si>
  <si>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</si>
  <si>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</si>
  <si>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</si>
  <si>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</si>
  <si>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</si>
  <si>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</si>
  <si>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</si>
  <si>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</si>
  <si>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</si>
  <si>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</si>
  <si>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</si>
  <si>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</si>
  <si>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</si>
  <si>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</si>
  <si>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</si>
  <si>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</si>
  <si>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</si>
  <si>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</si>
  <si>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</si>
  <si>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</si>
  <si>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</si>
  <si>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</si>
  <si>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</si>
  <si>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</si>
  <si>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</si>
  <si>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</si>
  <si>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</si>
  <si>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</si>
  <si>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</si>
  <si>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</si>
  <si>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</si>
  <si>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</si>
  <si>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</si>
  <si>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</si>
  <si>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</si>
  <si>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</si>
  <si>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</si>
  <si>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</si>
  <si>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</si>
  <si>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</si>
  <si>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</si>
  <si>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</si>
  <si>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</si>
  <si>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</si>
  <si>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</si>
  <si>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</si>
  <si>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</si>
  <si>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</si>
  <si>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</si>
  <si>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</si>
  <si>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</si>
  <si>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</si>
  <si>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</si>
  <si>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</si>
  <si>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</si>
  <si>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</si>
  <si>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</si>
  <si>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</si>
  <si>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</si>
  <si>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</si>
  <si>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</si>
  <si>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</si>
  <si>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</si>
  <si>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</si>
  <si>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</si>
  <si>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</si>
  <si>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</si>
  <si>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</si>
  <si>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</si>
  <si>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</si>
  <si>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</si>
  <si>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</si>
  <si>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</si>
  <si>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</si>
  <si>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</si>
  <si>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</si>
  <si>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</si>
  <si>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</si>
  <si>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</si>
  <si>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</si>
  <si>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</si>
  <si>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</si>
  <si>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</si>
  <si>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</si>
  <si>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</si>
  <si>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</si>
  <si>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</si>
  <si>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</si>
  <si>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</si>
  <si>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</si>
  <si>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</si>
  <si>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</si>
  <si>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</si>
  <si>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</si>
  <si>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</si>
  <si>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</si>
  <si>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</si>
  <si>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</si>
  <si>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</si>
  <si>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</si>
  <si>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</si>
  <si>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</si>
  <si>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</si>
  <si>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</si>
  <si>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</si>
  <si>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</si>
  <si>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</si>
  <si>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</si>
  <si>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</si>
  <si>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</si>
  <si>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</si>
  <si>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</si>
  <si>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</si>
  <si>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</si>
  <si>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</si>
  <si>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</si>
  <si>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</si>
  <si>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</si>
  <si>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</si>
  <si>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</si>
  <si>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</si>
  <si>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</si>
  <si>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</si>
  <si>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</si>
  <si>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</si>
  <si>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</si>
  <si>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</si>
  <si>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</si>
  <si>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</si>
  <si>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</si>
  <si>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</si>
  <si>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</si>
  <si>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</si>
  <si>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</si>
  <si>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</si>
  <si>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</si>
  <si>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</si>
  <si>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</si>
  <si>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</si>
  <si>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</si>
  <si>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</si>
  <si>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</si>
  <si>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</si>
  <si>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</si>
  <si>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</si>
  <si>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</si>
  <si>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</si>
  <si>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</si>
  <si>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</si>
  <si>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</si>
  <si>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</si>
  <si>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</si>
  <si>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</si>
  <si>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</si>
  <si>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</si>
  <si>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</si>
  <si>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</si>
  <si>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</si>
  <si>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</si>
  <si>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</si>
  <si>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</si>
  <si>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</si>
  <si>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</si>
  <si>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</si>
  <si>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</si>
  <si>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</si>
  <si>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</si>
  <si>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</si>
  <si>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</si>
  <si>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</si>
  <si>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</si>
  <si>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</si>
  <si>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</si>
  <si>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</si>
  <si>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</si>
  <si>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</si>
  <si>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</si>
  <si>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</si>
  <si>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</si>
  <si>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</si>
  <si>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</si>
  <si>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</si>
  <si>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</si>
  <si>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</si>
  <si>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</si>
  <si>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</si>
  <si>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</si>
  <si>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</si>
  <si>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</si>
  <si>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</si>
  <si>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</si>
  <si>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</si>
  <si>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</si>
  <si>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</si>
  <si>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</si>
  <si>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</si>
  <si>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</si>
  <si>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</si>
  <si>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</si>
  <si>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</si>
  <si>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</si>
  <si>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</si>
  <si>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</si>
  <si>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</si>
  <si>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</si>
  <si>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</si>
  <si>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</si>
  <si>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</si>
  <si>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</si>
  <si>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</si>
  <si>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</si>
  <si>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</si>
  <si>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</si>
  <si>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</si>
  <si>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</si>
  <si>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</si>
  <si>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</si>
  <si>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</si>
  <si>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</si>
  <si>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</si>
  <si>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</si>
  <si>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</si>
  <si>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</si>
  <si>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</si>
  <si>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</si>
  <si>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</si>
  <si>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</si>
  <si>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</si>
  <si>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</si>
  <si>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</si>
  <si>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</si>
  <si>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</si>
  <si>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</si>
  <si>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</si>
  <si>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</si>
  <si>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</si>
  <si>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</si>
  <si>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</si>
  <si>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</si>
  <si>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</si>
  <si>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</si>
  <si>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</si>
  <si>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</si>
  <si>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</si>
  <si>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</si>
  <si>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</si>
  <si>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</si>
  <si>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</si>
  <si>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</si>
  <si>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</si>
  <si>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</si>
  <si>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</si>
  <si>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</si>
  <si>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</si>
  <si>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</si>
  <si>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</si>
  <si>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</si>
  <si>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</si>
  <si>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</si>
  <si>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</si>
  <si>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</si>
  <si>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</si>
  <si>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</si>
  <si>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</si>
  <si>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</si>
  <si>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</si>
  <si>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</si>
  <si>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</si>
  <si>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</si>
  <si>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</si>
  <si>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</si>
  <si>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</si>
  <si>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</si>
  <si>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</si>
  <si>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</si>
  <si>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</si>
  <si>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</si>
  <si>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</si>
  <si>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</si>
  <si>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</si>
  <si>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</si>
  <si>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</si>
  <si>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</si>
  <si>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</si>
  <si>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</si>
  <si>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</si>
  <si>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</si>
  <si>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</si>
  <si>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</si>
  <si>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</si>
  <si>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</si>
  <si>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</si>
  <si>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</si>
  <si>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</si>
  <si>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</si>
  <si>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</si>
  <si>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</si>
  <si>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</si>
  <si>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</si>
  <si>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</si>
  <si>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</si>
  <si>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</si>
  <si>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</si>
  <si>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</si>
  <si>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</si>
  <si>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</si>
  <si>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</si>
  <si>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</si>
  <si>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</si>
  <si>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</si>
  <si>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</si>
  <si>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</si>
  <si>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</si>
  <si>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</si>
  <si>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</si>
  <si>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</si>
  <si>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</si>
  <si>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</si>
  <si>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</si>
  <si>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</si>
  <si>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</si>
  <si>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</si>
  <si>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</si>
  <si>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</si>
  <si>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</si>
  <si>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</si>
  <si>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</si>
  <si>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</si>
  <si>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</si>
  <si>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</si>
  <si>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</si>
  <si>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</si>
  <si>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</si>
  <si>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</si>
  <si>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</si>
  <si>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</si>
  <si>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</si>
  <si>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</si>
  <si>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</si>
  <si>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</si>
  <si>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</si>
  <si>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</si>
  <si>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</si>
  <si>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</si>
  <si>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</si>
  <si>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</si>
  <si>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</si>
  <si>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</si>
  <si>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</si>
  <si>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</si>
  <si>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</si>
  <si>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</si>
  <si>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</si>
  <si>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</si>
  <si>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</si>
  <si>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</si>
  <si>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</si>
  <si>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</si>
  <si>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</si>
  <si>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</si>
  <si>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</si>
  <si>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</si>
  <si>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</si>
  <si>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</si>
  <si>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</si>
  <si>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</si>
  <si>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</si>
  <si>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</si>
  <si>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</si>
  <si>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</si>
  <si>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</si>
  <si>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</si>
  <si>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</si>
  <si>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</si>
  <si>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</si>
  <si>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</si>
  <si>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</si>
  <si>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</si>
  <si>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</si>
  <si>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</si>
  <si>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</si>
  <si>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</si>
  <si>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</si>
  <si>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</si>
  <si>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</si>
  <si>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</si>
  <si>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</si>
  <si>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</si>
  <si>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</si>
  <si>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</si>
  <si>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</si>
  <si>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</si>
  <si>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</si>
  <si>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</si>
  <si>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</si>
  <si>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</si>
  <si>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</si>
  <si>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</si>
  <si>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</si>
  <si>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</si>
  <si>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</si>
  <si>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</si>
  <si>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</si>
  <si>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</si>
  <si>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</si>
  <si>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</si>
  <si>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</si>
  <si>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</si>
  <si>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</si>
  <si>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</si>
  <si>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</si>
  <si>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</si>
  <si>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</si>
  <si>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</si>
  <si>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</si>
  <si>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</si>
  <si>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</si>
  <si>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</si>
  <si>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</si>
  <si>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</si>
  <si>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</si>
  <si>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</si>
  <si>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</si>
  <si>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</si>
  <si>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</si>
  <si>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</si>
  <si>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</si>
  <si>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</si>
  <si>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</si>
  <si>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</si>
  <si>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</si>
  <si>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</si>
  <si>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</si>
  <si>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</si>
  <si>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</si>
  <si>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</si>
  <si>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</si>
  <si>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</si>
  <si>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</si>
  <si>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</si>
  <si>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</si>
  <si>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</si>
  <si>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</si>
  <si>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</si>
  <si>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</si>
  <si>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</si>
  <si>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</si>
  <si>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</si>
  <si>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</si>
  <si>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</si>
  <si>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</si>
  <si>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</si>
  <si>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</si>
  <si>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</si>
  <si>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</si>
  <si>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</si>
  <si>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</si>
  <si>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</si>
  <si>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</si>
  <si>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</si>
  <si>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</si>
  <si>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</si>
  <si>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</si>
  <si>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</si>
  <si>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</si>
  <si>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</si>
  <si>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</si>
  <si>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</si>
  <si>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</si>
  <si>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</si>
  <si>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</si>
  <si>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</si>
  <si>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</si>
  <si>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</si>
  <si>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</si>
  <si>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</si>
  <si>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</si>
  <si>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</si>
  <si>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</si>
  <si>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</si>
  <si>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</si>
  <si>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</si>
  <si>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</si>
  <si>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</si>
  <si>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</si>
  <si>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</si>
  <si>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</si>
  <si>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</si>
  <si>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</si>
  <si>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</si>
  <si>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</si>
  <si>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</si>
  <si>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</si>
  <si>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</si>
  <si>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</si>
  <si>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</si>
  <si>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</si>
  <si>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</si>
  <si>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</si>
  <si>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</si>
  <si>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</si>
  <si>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</si>
  <si>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</si>
  <si>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</si>
  <si>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</si>
  <si>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</si>
  <si>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</si>
  <si>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</si>
  <si>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</si>
  <si>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</si>
  <si>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</si>
  <si>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</si>
  <si>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</si>
  <si>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</si>
  <si>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</si>
  <si>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</si>
  <si>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</si>
  <si>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</si>
  <si>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</si>
  <si>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</si>
  <si>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</si>
  <si>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</si>
  <si>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</si>
  <si>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</si>
  <si>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</si>
  <si>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</si>
  <si>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</si>
  <si>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</si>
  <si>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</si>
  <si>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</si>
  <si>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</si>
  <si>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</si>
  <si>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</si>
  <si>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</si>
  <si>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</si>
  <si>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</si>
  <si>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</si>
  <si>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</si>
  <si>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</si>
  <si>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</si>
  <si>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</si>
  <si>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</si>
  <si>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</si>
  <si>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</si>
  <si>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</si>
  <si>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</si>
  <si>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</si>
  <si>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</si>
  <si>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</si>
  <si>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</si>
  <si>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</si>
  <si>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</si>
  <si>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</si>
  <si>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</si>
  <si>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</si>
  <si>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</si>
  <si>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</si>
  <si>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</si>
  <si>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</si>
  <si>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</si>
  <si>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</si>
  <si>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</si>
  <si>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</si>
  <si>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</si>
  <si>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</si>
  <si>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</si>
  <si>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</si>
  <si>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</si>
  <si>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</si>
  <si>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</si>
  <si>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</si>
  <si>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</si>
  <si>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</si>
  <si>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</si>
  <si>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</si>
  <si>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</si>
  <si>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</si>
  <si>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</si>
  <si>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</si>
  <si>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</si>
  <si>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</si>
  <si>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</si>
  <si>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</si>
  <si>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</si>
  <si>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</si>
  <si>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</si>
  <si>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</si>
  <si>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</si>
  <si>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</si>
  <si>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</si>
  <si>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</si>
  <si>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</si>
  <si>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</si>
  <si>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</si>
  <si>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</si>
  <si>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</si>
  <si>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</si>
  <si>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</si>
  <si>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</si>
  <si>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</si>
  <si>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</si>
  <si>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</si>
  <si>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</si>
  <si>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</si>
  <si>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</si>
  <si>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</si>
  <si>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</si>
  <si>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</si>
  <si>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</si>
  <si>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</si>
  <si>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</si>
  <si>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</si>
  <si>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</si>
  <si>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</si>
  <si>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</si>
  <si>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</si>
  <si>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</si>
  <si>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</si>
  <si>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</si>
  <si>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</si>
  <si>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</si>
  <si>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</si>
  <si>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</si>
  <si>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</si>
  <si>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</si>
  <si>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</si>
  <si>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</si>
  <si>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</si>
  <si>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</si>
  <si>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</si>
  <si>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</si>
  <si>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</si>
  <si>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</si>
  <si>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</si>
  <si>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</si>
  <si>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</si>
  <si>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</si>
  <si>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</si>
  <si>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</si>
  <si>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</si>
  <si>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</si>
  <si>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</si>
  <si>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</si>
  <si>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</si>
  <si>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</si>
  <si>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</si>
  <si>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</si>
  <si>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</si>
  <si>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</si>
  <si>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</si>
  <si>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</si>
  <si>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</si>
  <si>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</si>
  <si>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</si>
  <si>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</si>
  <si>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</si>
  <si>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</si>
  <si>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</si>
  <si>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</si>
  <si>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</si>
  <si>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</si>
  <si>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</si>
  <si>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</si>
  <si>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</si>
  <si>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</si>
  <si>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</si>
  <si>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</si>
  <si>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</si>
  <si>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</si>
  <si>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</si>
  <si>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</si>
  <si>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</si>
  <si>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</si>
  <si>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</si>
  <si>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</si>
  <si>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</si>
  <si>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</si>
  <si>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</si>
  <si>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</si>
  <si>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</si>
  <si>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</si>
  <si>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</si>
  <si>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</si>
  <si>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</si>
  <si>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</si>
  <si>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</si>
  <si>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</si>
  <si>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</si>
  <si>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</si>
  <si>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</si>
  <si>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</si>
  <si>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</si>
  <si>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</si>
  <si>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</si>
  <si>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</si>
  <si>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</si>
  <si>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</si>
  <si>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</si>
  <si>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</si>
  <si>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</si>
  <si>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</si>
  <si>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</si>
  <si>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</si>
  <si>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</si>
  <si>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</si>
  <si>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</si>
  <si>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</si>
  <si>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</si>
  <si>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</si>
  <si>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</si>
  <si>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</si>
  <si>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</si>
  <si>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</si>
  <si>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</si>
  <si>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</si>
  <si>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</si>
  <si>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</si>
  <si>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</si>
  <si>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</si>
  <si>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</si>
  <si>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</si>
  <si>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</si>
  <si>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</si>
  <si>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</si>
  <si>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</si>
  <si>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</si>
  <si>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</si>
  <si>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</si>
  <si>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</si>
  <si>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</si>
  <si>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</si>
  <si>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</si>
  <si>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</si>
  <si>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</si>
  <si>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</si>
  <si>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</si>
  <si>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</si>
  <si>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</si>
  <si>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</si>
  <si>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</si>
  <si>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</si>
  <si>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</si>
  <si>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</si>
  <si>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</si>
  <si>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</si>
  <si>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</si>
  <si>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</si>
  <si>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</si>
  <si>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</si>
  <si>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</si>
  <si>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</si>
  <si>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</si>
  <si>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</si>
  <si>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</si>
  <si>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</si>
  <si>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</si>
  <si>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</si>
  <si>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</si>
  <si>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</si>
  <si>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</si>
  <si>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</si>
  <si>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</si>
  <si>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</si>
  <si>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</si>
  <si>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</si>
  <si>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</si>
  <si>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</si>
  <si>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</si>
  <si>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</si>
  <si>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</si>
  <si>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</si>
  <si>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</si>
  <si>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</si>
  <si>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</si>
  <si>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</si>
  <si>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</si>
  <si>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</si>
  <si>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</si>
  <si>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</si>
  <si>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</si>
  <si>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</si>
  <si>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</si>
  <si>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</si>
  <si>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</si>
  <si>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</si>
  <si>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</si>
  <si>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</si>
  <si>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</si>
  <si>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</si>
  <si>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</si>
  <si>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</si>
  <si>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</si>
  <si>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</si>
  <si>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</si>
  <si>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</si>
  <si>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</si>
  <si>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</si>
  <si>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</si>
  <si>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</si>
  <si>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</si>
  <si>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</si>
  <si>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</si>
  <si>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</si>
  <si>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</si>
  <si>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</si>
  <si>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</si>
  <si>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</si>
  <si>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</si>
  <si>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</si>
  <si>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</si>
  <si>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</si>
  <si>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</si>
  <si>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</si>
  <si>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</si>
  <si>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</si>
  <si>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</si>
  <si>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</si>
  <si>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</si>
  <si>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</si>
  <si>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</si>
  <si>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</si>
  <si>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</si>
  <si>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</si>
  <si>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</si>
  <si>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</si>
  <si>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</si>
  <si>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</si>
  <si>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</si>
  <si>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</si>
  <si>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</si>
  <si>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</si>
  <si>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</si>
  <si>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</si>
  <si>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</si>
  <si>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</si>
  <si>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</si>
  <si>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</si>
  <si>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</si>
  <si>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</si>
  <si>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</si>
  <si>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</si>
  <si>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</si>
  <si>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</si>
  <si>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</si>
  <si>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</si>
  <si>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</si>
  <si>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</si>
  <si>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</si>
  <si>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</si>
  <si>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</si>
  <si>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</si>
  <si>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</si>
  <si>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</si>
  <si>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</si>
  <si>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</si>
  <si>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</si>
  <si>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</si>
  <si>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</si>
  <si>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</si>
  <si>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</si>
  <si>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</si>
  <si>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</si>
  <si>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</si>
  <si>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</si>
  <si>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</si>
  <si>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</si>
  <si>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</si>
  <si>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</si>
  <si>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</si>
  <si>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</si>
  <si>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</si>
  <si>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</si>
  <si>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</si>
  <si>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</si>
  <si>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</si>
  <si>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</si>
  <si>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</si>
  <si>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</si>
  <si>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</si>
  <si>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</si>
  <si>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</si>
  <si>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</si>
  <si>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</si>
  <si>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</si>
  <si>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</si>
  <si>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</si>
  <si>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</si>
  <si>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</si>
  <si>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</si>
  <si>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</si>
  <si>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</si>
  <si>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</si>
  <si>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</si>
  <si>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</si>
  <si>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</si>
  <si>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</si>
  <si>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</si>
  <si>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</si>
  <si>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</si>
  <si>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</si>
  <si>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</si>
  <si>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</si>
  <si>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</si>
  <si>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</si>
  <si>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</si>
  <si>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</si>
  <si>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</si>
  <si>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</si>
  <si>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</si>
  <si>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</si>
  <si>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</si>
  <si>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</si>
  <si>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</si>
  <si>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</si>
  <si>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</si>
  <si>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</si>
  <si>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</si>
  <si>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</si>
  <si>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</si>
  <si>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</si>
  <si>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</si>
  <si>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</si>
  <si>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</si>
  <si>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</si>
  <si>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</si>
  <si>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</si>
  <si>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</si>
  <si>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</si>
  <si>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</si>
  <si>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</si>
  <si>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</si>
  <si>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</si>
  <si>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</si>
  <si>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</si>
  <si>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</si>
  <si>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</si>
  <si>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</si>
  <si>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</si>
  <si>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</si>
  <si>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</si>
  <si>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</si>
  <si>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</si>
  <si>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</si>
  <si>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</si>
  <si>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</si>
  <si>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</si>
  <si>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</si>
  <si>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</si>
  <si>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</si>
  <si>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</si>
  <si>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</si>
  <si>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</si>
  <si>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</si>
  <si>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</si>
  <si>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</si>
  <si>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</si>
  <si>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</si>
  <si>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</si>
  <si>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</si>
  <si>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</si>
  <si>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</si>
  <si>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</si>
  <si>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</si>
  <si>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</si>
  <si>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</si>
  <si>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</si>
  <si>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</si>
  <si>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</si>
  <si>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</si>
  <si>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</si>
  <si>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</si>
  <si>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</si>
  <si>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</si>
  <si>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</si>
  <si>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</si>
  <si>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</si>
  <si>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</si>
  <si>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</si>
  <si>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</si>
  <si>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</si>
  <si>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</si>
  <si>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</si>
  <si>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</si>
  <si>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</si>
  <si>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</si>
  <si>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</si>
  <si>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</si>
  <si>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</si>
  <si>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</si>
  <si>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</si>
  <si>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</si>
  <si>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</si>
  <si>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</si>
  <si>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</si>
  <si>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</si>
  <si>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</si>
  <si>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</si>
  <si>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</si>
  <si>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</si>
  <si>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</si>
  <si>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</si>
  <si>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</si>
  <si>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</si>
  <si>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</si>
  <si>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</si>
  <si>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</si>
  <si>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</si>
  <si>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</si>
  <si>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</si>
  <si>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</si>
  <si>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</si>
  <si>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</si>
  <si>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</si>
  <si>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</si>
  <si>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</si>
  <si>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</si>
  <si>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</si>
  <si>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</si>
  <si>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</si>
  <si>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</si>
  <si>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</si>
  <si>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</si>
  <si>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</si>
  <si>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</si>
  <si>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</si>
  <si>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</si>
  <si>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</si>
  <si>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</si>
  <si>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</si>
  <si>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</si>
  <si>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</si>
  <si>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</si>
  <si>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</si>
  <si>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</si>
  <si>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</si>
  <si>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</si>
  <si>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</si>
  <si>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</si>
  <si>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</si>
  <si>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</si>
  <si>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</si>
  <si>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</si>
  <si>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</si>
  <si>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</si>
  <si>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</si>
  <si>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</si>
  <si>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</si>
  <si>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</si>
  <si>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</si>
  <si>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</si>
  <si>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</si>
  <si>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</si>
  <si>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</si>
  <si>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</si>
  <si>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</si>
  <si>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</si>
  <si>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</si>
  <si>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</si>
  <si>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</si>
  <si>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</si>
  <si>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</si>
  <si>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</si>
  <si>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</si>
  <si>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</si>
  <si>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</si>
  <si>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</si>
  <si>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</si>
  <si>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</si>
  <si>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</si>
  <si>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</si>
  <si>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</si>
  <si>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</si>
  <si>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</si>
  <si>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</si>
  <si>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</si>
  <si>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</si>
  <si>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</si>
  <si>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</si>
  <si>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</si>
  <si>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</si>
  <si>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</si>
  <si>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</si>
  <si>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</si>
  <si>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</si>
  <si>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</si>
  <si>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</si>
  <si>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</si>
  <si>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</si>
  <si>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</si>
  <si>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</si>
  <si>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</si>
  <si>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</si>
  <si>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</si>
  <si>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</si>
  <si>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</si>
  <si>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</si>
  <si>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</si>
  <si>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</si>
  <si>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</si>
  <si>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</si>
  <si>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</si>
  <si>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</si>
  <si>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</si>
  <si>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</si>
  <si>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</si>
  <si>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</si>
  <si>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</si>
  <si>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</si>
  <si>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</si>
  <si>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</si>
  <si>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</si>
  <si>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</si>
  <si>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</si>
  <si>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</si>
  <si>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</si>
  <si>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</si>
  <si>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</si>
  <si>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</si>
  <si>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</si>
  <si>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</si>
  <si>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</si>
  <si>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</si>
  <si>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</si>
  <si>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</si>
  <si>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</si>
  <si>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</si>
  <si>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</si>
  <si>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</si>
  <si>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</si>
  <si>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</si>
  <si>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</si>
  <si>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</si>
  <si>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</si>
  <si>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</si>
  <si>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</si>
  <si>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</si>
  <si>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</si>
  <si>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</si>
  <si>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</si>
  <si>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</si>
  <si>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</si>
  <si>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</si>
  <si>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</si>
  <si>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</si>
  <si>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</si>
  <si>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</si>
  <si>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</si>
  <si>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</si>
  <si>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</si>
  <si>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</si>
  <si>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</si>
  <si>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</si>
  <si>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</si>
  <si>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</si>
  <si>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</si>
  <si>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</si>
  <si>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</si>
  <si>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</si>
  <si>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</si>
  <si>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</si>
  <si>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</si>
  <si>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</si>
  <si>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</si>
  <si>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</si>
  <si>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</si>
  <si>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</si>
  <si>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</si>
  <si>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</si>
  <si>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</si>
  <si>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</si>
  <si>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</si>
  <si>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</si>
  <si>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</si>
  <si>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</si>
  <si>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</si>
  <si>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</si>
  <si>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</si>
  <si>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</si>
  <si>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</si>
  <si>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</si>
  <si>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</si>
  <si>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</si>
  <si>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</si>
  <si>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</si>
  <si>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</si>
  <si>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</si>
  <si>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</si>
  <si>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</si>
  <si>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</si>
  <si>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</si>
  <si>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</si>
  <si>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</si>
  <si>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</si>
  <si>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</si>
  <si>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</si>
  <si>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</si>
  <si>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</si>
  <si>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</si>
  <si>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</si>
  <si>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</si>
  <si>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</si>
  <si>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</si>
  <si>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</si>
  <si>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</si>
  <si>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</si>
  <si>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</si>
  <si>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</si>
  <si>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</si>
  <si>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</si>
  <si>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</si>
  <si>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</si>
  <si>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</si>
  <si>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</si>
  <si>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</si>
  <si>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</si>
  <si>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</si>
  <si>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</si>
  <si>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</si>
  <si>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</si>
  <si>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</si>
  <si>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</si>
  <si>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</si>
  <si>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</si>
  <si>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</si>
  <si>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</si>
  <si>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</si>
  <si>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</si>
  <si>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</si>
  <si>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</si>
  <si>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</si>
  <si>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</si>
  <si>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</si>
  <si>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</si>
  <si>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</si>
  <si>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</si>
  <si>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</si>
  <si>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</si>
  <si>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</si>
  <si>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</si>
  <si>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</si>
  <si>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</si>
  <si>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</si>
  <si>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</si>
  <si>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</si>
  <si>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</si>
  <si>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</si>
  <si>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</si>
  <si>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</si>
  <si>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</si>
  <si>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</si>
  <si>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</si>
  <si>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</si>
  <si>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</si>
  <si>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</si>
  <si>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</si>
  <si>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</si>
  <si>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</si>
  <si>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</si>
  <si>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</si>
  <si>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</si>
  <si>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</si>
  <si>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</si>
  <si>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</si>
  <si>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</si>
  <si>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</si>
  <si>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</si>
  <si>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</si>
  <si>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</si>
  <si>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</si>
  <si>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</si>
  <si>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</si>
  <si>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</si>
  <si>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</si>
  <si>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</si>
  <si>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</si>
  <si>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</si>
  <si>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</si>
  <si>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</si>
  <si>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</si>
  <si>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</si>
  <si>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</si>
  <si>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</si>
  <si>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</si>
  <si>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</si>
  <si>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</si>
  <si>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</si>
  <si>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</si>
  <si>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</si>
  <si>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</si>
  <si>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</si>
  <si>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</si>
  <si>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</si>
  <si>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</si>
  <si>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</si>
  <si>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</si>
  <si>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</si>
  <si>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</si>
  <si>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</si>
  <si>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</si>
  <si>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</si>
  <si>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</si>
  <si>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</si>
  <si>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</si>
  <si>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</si>
  <si>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</si>
  <si>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</si>
  <si>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</si>
  <si>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</si>
  <si>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</si>
  <si>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</si>
  <si>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</si>
  <si>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</si>
  <si>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</si>
  <si>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</si>
  <si>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</si>
  <si>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</si>
  <si>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</si>
  <si>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</si>
  <si>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</si>
  <si>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</si>
  <si>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</si>
  <si>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</si>
  <si>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</si>
  <si>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</si>
  <si>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</si>
  <si>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</si>
  <si>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</si>
  <si>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</si>
  <si>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</si>
  <si>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</si>
  <si>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</si>
  <si>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</si>
  <si>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</si>
  <si>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</si>
  <si>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</si>
  <si>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</si>
  <si>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</si>
  <si>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</si>
  <si>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</si>
  <si>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</si>
  <si>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</si>
  <si>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</si>
  <si>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</si>
  <si>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</si>
  <si>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</si>
  <si>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</si>
  <si>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</si>
  <si>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</si>
  <si>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</si>
  <si>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</si>
  <si>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</si>
  <si>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</si>
  <si>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</si>
  <si>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</si>
  <si>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</si>
  <si>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</si>
  <si>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</si>
  <si>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</si>
  <si>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</si>
  <si>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</si>
  <si>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</si>
  <si>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</si>
  <si>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</si>
  <si>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</si>
  <si>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</si>
  <si>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</si>
  <si>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</si>
  <si>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</si>
  <si>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</si>
  <si>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</si>
  <si>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</si>
  <si>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</si>
  <si>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</si>
  <si>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</si>
  <si>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</si>
  <si>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</si>
  <si>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</si>
  <si>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</si>
  <si>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</si>
  <si>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</si>
  <si>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</si>
  <si>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</si>
  <si>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</si>
  <si>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</si>
  <si>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</si>
  <si>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</si>
  <si>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</si>
  <si>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</si>
  <si>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</si>
  <si>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</si>
  <si>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</si>
  <si>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</si>
  <si>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</si>
  <si>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</si>
  <si>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</si>
  <si>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</si>
  <si>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</si>
  <si>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</si>
  <si>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</si>
  <si>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</si>
  <si>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</si>
  <si>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</si>
  <si>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</si>
  <si>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</si>
  <si>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</si>
  <si>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</si>
  <si>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</si>
  <si>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</si>
  <si>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</si>
  <si>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</si>
  <si>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</si>
  <si>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</si>
  <si>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</si>
  <si>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</si>
  <si>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</si>
  <si>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</si>
  <si>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</si>
  <si>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</si>
  <si>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</si>
  <si>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</si>
  <si>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</si>
  <si>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</si>
  <si>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</si>
  <si>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</si>
  <si>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</si>
  <si>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</si>
  <si>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</si>
  <si>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</si>
  <si>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</si>
  <si>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</si>
  <si>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</si>
  <si>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</si>
  <si>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</si>
  <si>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</si>
  <si>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</si>
  <si>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</si>
  <si>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</si>
  <si>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</si>
  <si>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</si>
  <si>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</si>
  <si>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</si>
  <si>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</si>
  <si>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</si>
  <si>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</si>
  <si>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</si>
  <si>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</si>
  <si>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</si>
  <si>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</si>
  <si>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</si>
  <si>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</si>
  <si>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</si>
  <si>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</si>
  <si>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</si>
  <si>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</si>
  <si>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</si>
  <si>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</si>
  <si>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</si>
  <si>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</si>
  <si>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</si>
  <si>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</si>
  <si>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</si>
  <si>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</si>
  <si>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</si>
  <si>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</si>
  <si>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</si>
  <si>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</si>
  <si>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</si>
  <si>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</si>
  <si>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</si>
  <si>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</si>
  <si>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</si>
  <si>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</si>
  <si>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</si>
  <si>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</si>
  <si>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</si>
  <si>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</si>
  <si>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</si>
  <si>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</si>
  <si>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</si>
  <si>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</si>
  <si>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</si>
  <si>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</si>
  <si>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</si>
  <si>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</si>
  <si>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</si>
  <si>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</si>
  <si>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</si>
  <si>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</si>
  <si>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</si>
  <si>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</si>
  <si>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</si>
  <si>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</si>
  <si>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</si>
  <si>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</si>
  <si>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</si>
  <si>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</si>
  <si>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</si>
  <si>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</si>
  <si>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</si>
  <si>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</si>
  <si>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</si>
  <si>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</si>
  <si>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</si>
  <si>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</si>
  <si>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</si>
  <si>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</si>
  <si>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</si>
  <si>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</si>
  <si>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</si>
  <si>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</si>
  <si>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</si>
  <si>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</si>
  <si>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</si>
  <si>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</si>
  <si>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</si>
  <si>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</si>
  <si>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</si>
  <si>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</si>
  <si>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</si>
  <si>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</si>
  <si>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</si>
  <si>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</si>
  <si>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</si>
  <si>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</si>
  <si>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</si>
  <si>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</si>
  <si>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</si>
  <si>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</si>
  <si>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</si>
  <si>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</si>
  <si>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</si>
  <si>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</si>
  <si>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</si>
  <si>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</si>
  <si>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</si>
  <si>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</si>
  <si>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</si>
  <si>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</si>
  <si>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</si>
  <si>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</si>
  <si>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</si>
  <si>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</si>
  <si>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</si>
  <si>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</si>
  <si>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</si>
  <si>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</si>
  <si>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</si>
  <si>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</si>
  <si>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</si>
  <si>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</si>
  <si>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</si>
  <si>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</si>
  <si>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</si>
  <si>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</si>
  <si>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</si>
  <si>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</si>
  <si>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</si>
  <si>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</si>
  <si>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</si>
  <si>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</si>
  <si>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</si>
  <si>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</si>
  <si>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</si>
  <si>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</si>
  <si>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</si>
  <si>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</si>
  <si>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</si>
  <si>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</si>
  <si>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</si>
  <si>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</si>
  <si>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</si>
  <si>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</si>
  <si>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</si>
  <si>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</si>
  <si>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</si>
  <si>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</si>
  <si>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</si>
  <si>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</si>
  <si>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</si>
  <si>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</si>
  <si>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</si>
  <si>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</si>
  <si>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</si>
  <si>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</si>
  <si>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</si>
  <si>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</si>
  <si>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</si>
  <si>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</si>
  <si>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</si>
  <si>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</si>
  <si>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</si>
  <si>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</si>
  <si>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</si>
  <si>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</si>
  <si>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</si>
  <si>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</si>
  <si>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</si>
  <si>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</si>
  <si>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</si>
  <si>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</si>
  <si>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</si>
  <si>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</si>
  <si>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</si>
  <si>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</si>
  <si>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</si>
  <si>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</si>
  <si>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</si>
  <si>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</si>
  <si>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</si>
  <si>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</si>
  <si>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</si>
  <si>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</si>
  <si>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</si>
  <si>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</si>
  <si>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</si>
  <si>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</si>
  <si>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</si>
  <si>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</si>
  <si>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</si>
  <si>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</si>
  <si>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</si>
  <si>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</si>
  <si>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</si>
  <si>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</si>
  <si>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</si>
  <si>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</si>
  <si>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</si>
  <si>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</si>
  <si>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</si>
  <si>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</si>
  <si>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</si>
  <si>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</si>
  <si>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</si>
  <si>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</si>
  <si>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</si>
  <si>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</si>
  <si>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</si>
  <si>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</si>
  <si>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</si>
  <si>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</si>
  <si>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</si>
  <si>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</si>
  <si>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</si>
  <si>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</si>
  <si>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</si>
  <si>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</si>
  <si>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</si>
  <si>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</si>
  <si>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</si>
  <si>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</si>
  <si>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</si>
  <si>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</si>
  <si>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</si>
  <si>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</si>
  <si>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</si>
  <si>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</si>
  <si>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</si>
  <si>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</si>
  <si>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</si>
  <si>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</si>
  <si>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</si>
  <si>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</si>
  <si>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</si>
  <si>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</si>
  <si>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</si>
  <si>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</si>
  <si>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</si>
  <si>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</si>
  <si>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</si>
  <si>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</si>
  <si>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</si>
  <si>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</si>
  <si>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</si>
  <si>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</si>
  <si>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</si>
  <si>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</si>
  <si>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</si>
  <si>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</si>
  <si>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</si>
  <si>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</si>
  <si>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</si>
  <si>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</si>
  <si>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</si>
  <si>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</si>
  <si>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</si>
  <si>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</si>
  <si>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</si>
  <si>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</si>
  <si>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</si>
  <si>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</si>
  <si>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</si>
  <si>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</si>
  <si>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</si>
  <si>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</si>
  <si>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</si>
  <si>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</si>
  <si>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</si>
  <si>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</si>
  <si>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</si>
  <si>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</si>
  <si>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</si>
  <si>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</si>
  <si>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</si>
  <si>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</si>
  <si>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</si>
  <si>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</si>
  <si>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</si>
  <si>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</si>
  <si>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</si>
  <si>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</si>
  <si>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</si>
  <si>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</si>
  <si>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</si>
  <si>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</si>
  <si>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</si>
  <si>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</si>
  <si>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</si>
  <si>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</si>
  <si>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</si>
  <si>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</si>
  <si>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</si>
  <si>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</si>
  <si>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</si>
  <si>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</si>
  <si>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</si>
  <si>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</si>
  <si>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</si>
  <si>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</si>
  <si>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</si>
  <si>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</si>
  <si>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</si>
  <si>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</si>
  <si>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</si>
  <si>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</si>
  <si>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</si>
  <si>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</si>
  <si>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</si>
  <si>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</si>
  <si>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</si>
  <si>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</si>
  <si>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</si>
  <si>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</si>
  <si>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</si>
  <si>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</si>
  <si>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</si>
  <si>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</si>
  <si>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</si>
  <si>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</si>
  <si>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</si>
  <si>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</si>
  <si>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</si>
  <si>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</si>
  <si>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</si>
  <si>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</si>
  <si>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</si>
  <si>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</si>
  <si>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</si>
  <si>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</si>
  <si>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</si>
  <si>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</si>
  <si>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</si>
  <si>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</si>
  <si>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</si>
  <si>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</si>
  <si>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</si>
  <si>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</si>
  <si>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</si>
  <si>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</si>
  <si>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</si>
  <si>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</si>
  <si>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</si>
  <si>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</si>
  <si>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</si>
  <si>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</si>
  <si>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</si>
  <si>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</si>
  <si>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</si>
  <si>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</si>
  <si>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</si>
  <si>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</si>
  <si>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</si>
  <si>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</si>
  <si>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</si>
  <si>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</si>
  <si>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</si>
  <si>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</si>
  <si>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</si>
  <si>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</si>
  <si>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</si>
  <si>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</si>
  <si>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</si>
  <si>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</si>
  <si>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</si>
  <si>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</si>
  <si>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</si>
  <si>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</si>
  <si>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</si>
  <si>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</si>
  <si>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</si>
  <si>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</si>
  <si>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</si>
  <si>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</si>
  <si>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</si>
  <si>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</si>
  <si>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</si>
  <si>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</si>
  <si>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</si>
  <si>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</si>
  <si>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</si>
  <si>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</si>
  <si>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</si>
  <si>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</si>
  <si>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</si>
  <si>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</si>
  <si>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</si>
  <si>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</si>
  <si>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</si>
  <si>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</si>
  <si>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</si>
  <si>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</si>
  <si>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</si>
  <si>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</si>
  <si>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</si>
  <si>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</si>
  <si>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</si>
  <si>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</si>
  <si>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</si>
  <si>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</si>
  <si>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</si>
  <si>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</si>
  <si>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</si>
  <si>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</si>
  <si>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</si>
  <si>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</si>
  <si>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</si>
  <si>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</si>
  <si>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</si>
  <si>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</si>
  <si>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</si>
  <si>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</si>
  <si>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</si>
  <si>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</si>
  <si>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</si>
  <si>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</si>
  <si>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</si>
  <si>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</si>
  <si>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</si>
  <si>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</si>
  <si>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</si>
  <si>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</si>
  <si>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</si>
  <si>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</si>
  <si>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</si>
  <si>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</si>
  <si>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</si>
  <si>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</si>
  <si>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</si>
  <si>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</si>
  <si>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</si>
  <si>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</si>
  <si>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</si>
  <si>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</si>
  <si>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</si>
  <si>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</si>
  <si>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</si>
  <si>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</si>
  <si>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</si>
  <si>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</si>
  <si>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</si>
  <si>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</si>
  <si>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</si>
  <si>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</si>
  <si>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</si>
  <si>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</si>
  <si>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</si>
  <si>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</si>
  <si>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</si>
  <si>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</si>
  <si>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</si>
  <si>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</si>
  <si>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</si>
  <si>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</si>
  <si>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</si>
  <si>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</si>
  <si>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</si>
  <si>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</si>
  <si>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</si>
  <si>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</si>
  <si>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</si>
  <si>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</si>
  <si>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</si>
  <si>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</si>
  <si>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</si>
  <si>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</si>
  <si>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</si>
  <si>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</si>
  <si>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</si>
  <si>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</si>
  <si>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</si>
  <si>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</si>
  <si>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</si>
  <si>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</si>
  <si>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</si>
  <si>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</si>
  <si>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</si>
  <si>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</si>
  <si>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</si>
  <si>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</si>
  <si>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</si>
  <si>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</si>
  <si>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</si>
  <si>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</si>
  <si>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</si>
  <si>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</si>
  <si>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</si>
  <si>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</si>
  <si>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</si>
  <si>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</si>
  <si>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</si>
  <si>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</si>
  <si>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</si>
  <si>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</si>
  <si>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</si>
  <si>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</si>
  <si>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</si>
  <si>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</si>
  <si>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</si>
  <si>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</si>
  <si>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</si>
  <si>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</si>
  <si>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</si>
  <si>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</si>
  <si>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</si>
  <si>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</si>
  <si>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</si>
  <si>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</si>
  <si>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</si>
  <si>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</si>
  <si>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</si>
  <si>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</si>
  <si>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</si>
  <si>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</si>
  <si>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</si>
  <si>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</si>
  <si>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</si>
  <si>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</si>
  <si>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</si>
  <si>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</si>
  <si>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</si>
  <si>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</si>
  <si>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</si>
  <si>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</si>
  <si>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</si>
  <si>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</si>
  <si>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</si>
  <si>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</si>
  <si>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</si>
  <si>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</si>
  <si>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</si>
  <si>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</si>
  <si>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</si>
  <si>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</si>
  <si>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</si>
  <si>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</si>
  <si>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</si>
  <si>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</si>
  <si>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</si>
  <si>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</si>
  <si>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</si>
  <si>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</si>
  <si>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</si>
  <si>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</si>
  <si>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</si>
  <si>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</si>
  <si>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</si>
  <si>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</si>
  <si>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</si>
  <si>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</si>
  <si>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</si>
  <si>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</si>
  <si>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</si>
  <si>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</si>
  <si>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</si>
  <si>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</si>
  <si>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</si>
  <si>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</si>
  <si>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</si>
  <si>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</si>
  <si>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</si>
  <si>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</si>
  <si>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</si>
  <si>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</si>
  <si>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</si>
  <si>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</si>
  <si>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</si>
  <si>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</si>
  <si>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</si>
  <si>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</si>
  <si>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</si>
  <si>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</si>
  <si>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</si>
  <si>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</si>
  <si>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</si>
  <si>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</si>
  <si>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</si>
  <si>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</si>
  <si>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</si>
  <si>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</si>
  <si>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</si>
  <si>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</si>
  <si>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</si>
  <si>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</si>
  <si>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</si>
  <si>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</si>
  <si>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</si>
  <si>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</si>
  <si>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</si>
  <si>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</si>
  <si>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</si>
  <si>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</si>
  <si>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</si>
  <si>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</si>
  <si>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</si>
  <si>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</si>
  <si>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</si>
  <si>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</si>
  <si>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</si>
  <si>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</si>
  <si>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</si>
  <si>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</si>
  <si>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</si>
  <si>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</si>
  <si>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</si>
  <si>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</si>
  <si>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</si>
  <si>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</si>
  <si>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</si>
  <si>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</si>
  <si>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</si>
  <si>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</si>
  <si>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</si>
  <si>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</si>
  <si>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</si>
  <si>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</si>
  <si>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</si>
  <si>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</si>
  <si>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</si>
  <si>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</si>
  <si>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</si>
  <si>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</si>
  <si>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</si>
  <si>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</si>
  <si>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</si>
  <si>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</si>
  <si>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</si>
  <si>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</si>
  <si>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</si>
  <si>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</si>
  <si>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</si>
  <si>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</si>
  <si>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</si>
  <si>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</si>
  <si>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</si>
  <si>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</si>
  <si>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</si>
  <si>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</si>
  <si>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</si>
  <si>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</si>
  <si>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</si>
  <si>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</si>
  <si>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</si>
  <si>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</si>
  <si>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</si>
  <si>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</si>
  <si>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</si>
  <si>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</si>
  <si>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</si>
  <si>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</si>
  <si>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</si>
  <si>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</si>
  <si>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</si>
  <si>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</si>
  <si>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</si>
  <si>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</si>
  <si>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</si>
  <si>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</si>
  <si>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</si>
  <si>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</si>
  <si>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</si>
  <si>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</si>
  <si>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</si>
  <si>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</si>
  <si>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</si>
  <si>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</si>
  <si>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</si>
  <si>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</si>
  <si>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</si>
  <si>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</si>
  <si>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</si>
  <si>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</si>
  <si>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</si>
  <si>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</si>
  <si>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</si>
  <si>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</si>
  <si>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</si>
  <si>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</si>
  <si>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</si>
  <si>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</si>
  <si>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</si>
  <si>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</si>
  <si>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</si>
  <si>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</si>
  <si>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</si>
  <si>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</si>
  <si>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</si>
  <si>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</si>
  <si>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</si>
  <si>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</si>
  <si>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</si>
  <si>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</si>
  <si>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</si>
  <si>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</si>
  <si>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</si>
  <si>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</si>
  <si>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</si>
  <si>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</si>
  <si>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</si>
  <si>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</si>
  <si>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</si>
  <si>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</si>
  <si>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</si>
  <si>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</si>
  <si>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</si>
  <si>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</si>
  <si>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</si>
  <si>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</si>
  <si>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</si>
  <si>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</si>
  <si>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</si>
  <si>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</si>
  <si>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</si>
  <si>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</si>
  <si>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</si>
  <si>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</si>
  <si>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</si>
  <si>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</si>
  <si>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</si>
  <si>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</si>
  <si>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</si>
  <si>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</si>
  <si>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</si>
  <si>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</si>
  <si>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</si>
  <si>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</si>
  <si>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</si>
  <si>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</si>
  <si>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</si>
  <si>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</si>
  <si>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</si>
  <si>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</si>
  <si>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</si>
  <si>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</si>
  <si>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</si>
  <si>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</si>
  <si>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</si>
  <si>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</si>
  <si>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</si>
  <si>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</si>
  <si>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</si>
  <si>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</si>
  <si>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</si>
  <si>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</si>
  <si>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</si>
  <si>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</si>
  <si>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</si>
  <si>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</si>
  <si>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</si>
  <si>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</si>
  <si>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</si>
  <si>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</si>
  <si>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</si>
  <si>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</si>
  <si>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</si>
  <si>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</si>
  <si>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</si>
  <si>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</si>
  <si>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</si>
  <si>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</si>
  <si>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</si>
  <si>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</si>
  <si>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</si>
  <si>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</si>
  <si>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</si>
  <si>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</si>
  <si>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</si>
  <si>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</si>
  <si>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</si>
  <si>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</si>
  <si>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</si>
  <si>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</si>
  <si>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</si>
  <si>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</si>
  <si>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</si>
  <si>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</si>
  <si>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</si>
  <si>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</si>
  <si>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</si>
  <si>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</si>
  <si>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</si>
  <si>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</si>
  <si>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</si>
  <si>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</si>
  <si>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</si>
  <si>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</si>
  <si>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</si>
  <si>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</si>
  <si>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</si>
  <si>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</si>
  <si>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</si>
  <si>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</si>
  <si>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</si>
  <si>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</si>
  <si>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</si>
  <si>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</si>
  <si>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</si>
  <si>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</si>
  <si>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</si>
  <si>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</si>
  <si>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</si>
  <si>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</si>
  <si>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</si>
  <si>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</si>
  <si>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</si>
  <si>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</si>
  <si>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</si>
  <si>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</si>
  <si>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</si>
  <si>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</si>
  <si>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</si>
  <si>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</si>
  <si>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</si>
  <si>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</si>
  <si>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</si>
  <si>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</si>
  <si>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</si>
  <si>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</si>
  <si>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</si>
  <si>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</si>
  <si>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</si>
  <si>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</si>
  <si>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</si>
  <si>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</si>
  <si>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</si>
  <si>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</si>
  <si>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</si>
  <si>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</si>
  <si>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</si>
  <si>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</si>
  <si>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</si>
  <si>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</si>
  <si>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</si>
  <si>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</si>
  <si>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</si>
  <si>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</si>
  <si>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</si>
  <si>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</si>
  <si>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</si>
  <si>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</si>
  <si>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</si>
  <si>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</si>
  <si>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</si>
  <si>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</si>
  <si>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</si>
  <si>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</si>
  <si>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</si>
  <si>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</si>
  <si>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</si>
  <si>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</si>
  <si>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</si>
  <si>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</si>
  <si>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</si>
  <si>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</si>
  <si>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</si>
  <si>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</si>
  <si>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</si>
  <si>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</si>
  <si>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</si>
  <si>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</si>
  <si>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</si>
  <si>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</si>
  <si>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</si>
  <si>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</si>
  <si>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</si>
  <si>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</si>
  <si>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</si>
  <si>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</si>
  <si>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</si>
  <si>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</si>
  <si>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</si>
  <si>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</si>
  <si>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</si>
  <si>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</si>
  <si>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</si>
  <si>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</si>
  <si>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</si>
  <si>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</si>
  <si>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</si>
  <si>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</si>
  <si>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</si>
  <si>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</si>
  <si>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</si>
  <si>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</si>
  <si>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</si>
  <si>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</si>
  <si>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</si>
  <si>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</si>
  <si>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</si>
  <si>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</si>
  <si>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</si>
  <si>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</si>
  <si>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</si>
  <si>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</si>
  <si>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</si>
  <si>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</si>
  <si>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</si>
  <si>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</si>
  <si>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</si>
  <si>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</si>
  <si>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</si>
  <si>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</si>
  <si>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</si>
  <si>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</si>
  <si>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</si>
  <si>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</si>
  <si>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</si>
  <si>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</si>
  <si>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</si>
  <si>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</si>
  <si>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</si>
  <si>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</si>
  <si>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</si>
  <si>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</si>
  <si>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</si>
  <si>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</si>
  <si>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</si>
  <si>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</si>
  <si>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</si>
  <si>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</si>
  <si>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</si>
  <si>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</si>
  <si>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</si>
  <si>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</si>
  <si>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</si>
  <si>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</si>
  <si>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</si>
  <si>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</si>
  <si>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</si>
  <si>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</si>
  <si>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</si>
  <si>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</si>
  <si>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</si>
  <si>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</si>
  <si>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</si>
  <si>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</si>
  <si>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</si>
  <si>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</si>
  <si>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</si>
  <si>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</si>
  <si>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</si>
  <si>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</si>
  <si>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</si>
  <si>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</si>
  <si>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</si>
  <si>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</si>
  <si>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</si>
  <si>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</si>
  <si>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</si>
  <si>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</si>
  <si>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</si>
  <si>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</si>
  <si>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</si>
  <si>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</si>
  <si>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</si>
  <si>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</si>
  <si>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</si>
  <si>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</si>
  <si>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</si>
  <si>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</si>
  <si>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</si>
  <si>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</si>
  <si>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</si>
  <si>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</si>
  <si>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</si>
  <si>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</si>
  <si>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</si>
  <si>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</si>
  <si>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</si>
  <si>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</si>
  <si>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</si>
  <si>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</si>
  <si>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</si>
  <si>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</si>
  <si>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</si>
  <si>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</si>
  <si>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</si>
  <si>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</si>
  <si>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</si>
  <si>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</si>
  <si>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</si>
  <si>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</si>
  <si>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</si>
  <si>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</si>
  <si>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</si>
  <si>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</si>
  <si>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</si>
  <si>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</si>
  <si>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</si>
  <si>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</si>
  <si>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</si>
  <si>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</si>
  <si>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</si>
  <si>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</si>
  <si>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</si>
  <si>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</si>
  <si>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</si>
  <si>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</si>
  <si>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</si>
  <si>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</si>
  <si>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</si>
  <si>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</si>
  <si>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</si>
  <si>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</si>
  <si>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</si>
  <si>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</si>
  <si>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</si>
  <si>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</si>
  <si>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</si>
  <si>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</si>
  <si>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</si>
  <si>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</si>
  <si>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</si>
  <si>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</si>
  <si>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</si>
  <si>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</si>
  <si>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</si>
  <si>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</si>
  <si>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</si>
  <si>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</si>
  <si>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</si>
  <si>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</si>
  <si>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</si>
  <si>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</si>
  <si>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</si>
  <si>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</si>
  <si>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</si>
  <si>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</si>
  <si>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</si>
  <si>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</si>
  <si>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</si>
  <si>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</si>
  <si>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</si>
  <si>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</si>
  <si>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</si>
  <si>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</si>
  <si>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</si>
  <si>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</si>
  <si>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</si>
  <si>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</si>
  <si>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</si>
  <si>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</si>
  <si>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</si>
  <si>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</si>
  <si>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</si>
  <si>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</si>
  <si>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</si>
  <si>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</si>
  <si>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</si>
  <si>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</si>
  <si>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</si>
  <si>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</si>
  <si>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</si>
  <si>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</si>
  <si>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</si>
  <si>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</si>
  <si>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</si>
  <si>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</si>
  <si>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</si>
  <si>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</si>
  <si>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</si>
  <si>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</si>
  <si>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</si>
  <si>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</si>
  <si>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</si>
  <si>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</si>
  <si>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</si>
  <si>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</si>
  <si>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</si>
  <si>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</si>
  <si>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</si>
  <si>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</si>
  <si>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</si>
  <si>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</si>
  <si>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</si>
  <si>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</si>
  <si>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</si>
  <si>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</si>
  <si>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</si>
  <si>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</si>
  <si>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</si>
  <si>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</si>
  <si>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</si>
  <si>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</si>
  <si>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</si>
  <si>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</si>
  <si>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</si>
  <si>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</si>
  <si>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</si>
  <si>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</si>
  <si>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</si>
  <si>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</si>
  <si>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</si>
  <si>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</si>
  <si>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</si>
  <si>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</si>
  <si>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</si>
  <si>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</si>
  <si>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</si>
  <si>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</si>
  <si>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</si>
  <si>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</si>
  <si>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</si>
  <si>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</si>
  <si>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</si>
  <si>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</si>
  <si>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</si>
  <si>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</si>
  <si>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</si>
  <si>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</si>
  <si>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</si>
  <si>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</si>
  <si>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</si>
  <si>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</si>
  <si>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</si>
  <si>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</si>
  <si>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</si>
  <si>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</si>
  <si>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</si>
  <si>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</si>
  <si>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</si>
  <si>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</si>
  <si>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</si>
  <si>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</si>
  <si>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</si>
  <si>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</si>
  <si>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</si>
  <si>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</si>
  <si>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</si>
  <si>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</si>
  <si>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</si>
  <si>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</si>
  <si>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</si>
  <si>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</si>
  <si>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</si>
  <si>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</si>
  <si>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</si>
  <si>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</si>
  <si>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</si>
  <si>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</si>
  <si>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</si>
  <si>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</si>
  <si>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</si>
  <si>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</si>
  <si>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</si>
  <si>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</si>
  <si>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</si>
  <si>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</si>
  <si>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</si>
  <si>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</si>
  <si>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</si>
  <si>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</si>
  <si>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</si>
  <si>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</si>
  <si>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</si>
  <si>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</si>
  <si>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</si>
  <si>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</si>
  <si>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</si>
  <si>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</si>
  <si>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</si>
  <si>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</si>
  <si>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</si>
  <si>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</si>
  <si>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</si>
  <si>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</si>
  <si>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</si>
  <si>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</si>
  <si>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</si>
  <si>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</si>
  <si>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</si>
  <si>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</si>
  <si>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</si>
  <si>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</si>
  <si>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</si>
  <si>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</si>
  <si>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</si>
  <si>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</si>
  <si>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</si>
  <si>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</si>
  <si>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</si>
  <si>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</si>
  <si>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</si>
  <si>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</si>
  <si>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</si>
  <si>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</si>
  <si>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</si>
  <si>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</si>
  <si>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</si>
  <si>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</si>
  <si>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</si>
  <si>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</si>
  <si>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</si>
  <si>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</si>
  <si>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</si>
  <si>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</si>
  <si>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</si>
  <si>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</si>
  <si>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</si>
  <si>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</si>
  <si>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</si>
  <si>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</si>
  <si>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</si>
  <si>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</si>
  <si>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</si>
  <si>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</si>
  <si>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</si>
  <si>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</si>
  <si>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</si>
  <si>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</si>
  <si>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</si>
  <si>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</si>
  <si>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</si>
  <si>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</si>
  <si>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</si>
  <si>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</si>
  <si>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</si>
  <si>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</si>
  <si>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</si>
  <si>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</si>
  <si>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</si>
  <si>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</si>
  <si>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</si>
  <si>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</si>
  <si>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</si>
  <si>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</si>
  <si>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</si>
  <si>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</si>
  <si>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</si>
  <si>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</si>
  <si>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</si>
  <si>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</si>
  <si>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</si>
  <si>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</si>
  <si>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</si>
  <si>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</si>
  <si>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</si>
  <si>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</si>
  <si>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</si>
  <si>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</si>
  <si>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</si>
  <si>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</si>
  <si>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</si>
  <si>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</si>
  <si>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</si>
  <si>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</si>
  <si>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</si>
  <si>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</si>
  <si>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</si>
  <si>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</si>
  <si>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</si>
  <si>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</si>
  <si>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</si>
  <si>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</si>
  <si>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</si>
  <si>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</si>
  <si>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</si>
  <si>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</si>
  <si>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</si>
  <si>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</si>
  <si>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</si>
  <si>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</si>
  <si>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</si>
  <si>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</si>
  <si>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</si>
  <si>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</si>
  <si>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</si>
  <si>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</si>
  <si>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</si>
  <si>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</si>
  <si>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</si>
  <si>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</si>
  <si>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</si>
  <si>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</si>
  <si>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</si>
  <si>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</si>
  <si>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</si>
  <si>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</si>
  <si>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</si>
  <si>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</si>
  <si>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</si>
  <si>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</si>
  <si>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</si>
  <si>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</si>
  <si>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</si>
  <si>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</si>
  <si>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</si>
  <si>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</si>
  <si>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</si>
  <si>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</si>
  <si>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</si>
  <si>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</si>
  <si>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</si>
  <si>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</si>
  <si>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</si>
  <si>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</si>
  <si>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</si>
  <si>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</si>
  <si>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</si>
  <si>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</si>
  <si>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</si>
  <si>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</si>
  <si>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</si>
  <si>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</si>
  <si>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</si>
  <si>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</si>
  <si>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</si>
  <si>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</si>
  <si>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</si>
  <si>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</si>
  <si>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</si>
  <si>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</si>
  <si>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</si>
  <si>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</si>
  <si>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</si>
  <si>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</si>
  <si>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</si>
  <si>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</si>
  <si>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</si>
  <si>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</si>
  <si>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</si>
  <si>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</si>
  <si>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</si>
  <si>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</si>
  <si>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</si>
  <si>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</si>
  <si>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</si>
  <si>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</si>
  <si>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</si>
  <si>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</si>
  <si>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</si>
  <si>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</si>
  <si>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</si>
  <si>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</si>
  <si>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</si>
  <si>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</si>
  <si>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</si>
  <si>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</si>
  <si>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</si>
  <si>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</si>
  <si>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</si>
  <si>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</si>
  <si>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</si>
  <si>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</si>
  <si>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</si>
  <si>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</si>
  <si>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</si>
  <si>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</si>
  <si>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</si>
  <si>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</si>
  <si>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</si>
  <si>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</si>
  <si>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</si>
  <si>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</si>
  <si>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</si>
  <si>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</si>
  <si>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</si>
  <si>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</si>
  <si>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</si>
  <si>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</si>
  <si>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</si>
  <si>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</si>
  <si>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</si>
  <si>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</si>
  <si>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</si>
  <si>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</si>
  <si>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</si>
  <si>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</si>
  <si>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</si>
  <si>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</si>
  <si>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</si>
  <si>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</si>
  <si>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</si>
  <si>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</si>
  <si>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</si>
  <si>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</si>
  <si>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</si>
  <si>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</si>
  <si>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</si>
  <si>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</si>
  <si>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</si>
  <si>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</si>
  <si>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</si>
  <si>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</si>
  <si>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</si>
  <si>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</si>
  <si>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</si>
  <si>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</si>
  <si>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</si>
  <si>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</si>
  <si>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</si>
  <si>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</si>
  <si>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</si>
  <si>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</si>
  <si>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</si>
  <si>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</si>
  <si>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</si>
  <si>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</si>
  <si>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</si>
  <si>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</si>
  <si>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</si>
  <si>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</si>
  <si>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</si>
  <si>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</si>
  <si>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</si>
  <si>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</si>
  <si>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</si>
  <si>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</si>
  <si>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</si>
  <si>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</si>
  <si>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</si>
  <si>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</si>
  <si>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</si>
  <si>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</si>
  <si>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</si>
  <si>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</si>
  <si>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</si>
  <si>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</si>
  <si>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</si>
  <si>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</si>
  <si>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</si>
  <si>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</si>
  <si>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</si>
  <si>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</si>
  <si>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</si>
  <si>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</si>
  <si>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</si>
  <si>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</si>
  <si>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</si>
  <si>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</si>
  <si>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</si>
  <si>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</si>
  <si>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</si>
  <si>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</si>
  <si>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</si>
  <si>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</si>
  <si>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</si>
  <si>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</si>
  <si>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</si>
  <si>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</si>
  <si>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</si>
  <si>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</si>
  <si>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</si>
  <si>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</si>
  <si>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</si>
  <si>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</si>
  <si>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</si>
  <si>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</si>
  <si>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</si>
  <si>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</si>
  <si>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</si>
  <si>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</si>
  <si>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</si>
  <si>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</si>
  <si>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</si>
  <si>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</si>
  <si>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</si>
  <si>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</si>
  <si>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</si>
  <si>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</si>
  <si>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</si>
  <si>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</si>
  <si>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</si>
  <si>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</si>
  <si>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</si>
  <si>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</si>
  <si>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</si>
  <si>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</si>
  <si>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</si>
  <si>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</si>
  <si>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</si>
  <si>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</si>
  <si>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</si>
  <si>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</si>
  <si>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</si>
  <si>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</si>
  <si>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</si>
  <si>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</si>
  <si>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</si>
  <si>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</si>
  <si>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</si>
  <si>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</si>
  <si>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</si>
  <si>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</si>
  <si>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</si>
  <si>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</si>
  <si>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</si>
  <si>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</si>
  <si>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</si>
  <si>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</si>
  <si>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</si>
  <si>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</si>
  <si>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</si>
  <si>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</si>
  <si>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</si>
  <si>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</si>
  <si>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</si>
  <si>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</si>
  <si>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</si>
  <si>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</si>
  <si>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</si>
  <si>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</si>
  <si>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</si>
  <si>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</si>
  <si>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</si>
  <si>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</si>
  <si>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</si>
  <si>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</si>
  <si>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</si>
  <si>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</si>
  <si>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</si>
  <si>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</si>
  <si>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</si>
  <si>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</si>
  <si>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</si>
  <si>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</si>
  <si>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</si>
  <si>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</si>
  <si>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</si>
  <si>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</si>
  <si>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</si>
  <si>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</si>
  <si>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</si>
  <si>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</si>
  <si>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</si>
  <si>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</si>
  <si>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</si>
  <si>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</si>
  <si>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</si>
  <si>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</si>
  <si>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</si>
  <si>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</si>
  <si>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</si>
  <si>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</si>
  <si>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</si>
  <si>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</si>
  <si>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</si>
  <si>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</si>
  <si>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</si>
  <si>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</si>
  <si>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</si>
  <si>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</si>
  <si>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</si>
  <si>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</si>
  <si>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</si>
  <si>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</si>
  <si>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</si>
  <si>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</si>
  <si>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</si>
  <si>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</si>
  <si>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</si>
  <si>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</si>
  <si>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</si>
  <si>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</si>
  <si>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</si>
  <si>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</si>
  <si>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</si>
  <si>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</si>
  <si>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</si>
  <si>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</si>
  <si>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</si>
  <si>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</si>
  <si>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</si>
  <si>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</si>
  <si>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</si>
  <si>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</si>
  <si>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</si>
  <si>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</si>
  <si>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</si>
  <si>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</si>
  <si>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</si>
  <si>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</si>
  <si>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</si>
  <si>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</si>
  <si>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</si>
  <si>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</si>
  <si>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</si>
  <si>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</si>
  <si>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</si>
  <si>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</si>
  <si>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</si>
  <si>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</si>
  <si>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</si>
  <si>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</si>
  <si>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</si>
  <si>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</si>
  <si>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</si>
  <si>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</si>
  <si>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</si>
  <si>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</si>
  <si>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</si>
  <si>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</si>
  <si>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</si>
  <si>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</si>
  <si>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</si>
  <si>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</si>
  <si>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</si>
  <si>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</si>
  <si>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</si>
  <si>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</si>
  <si>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</si>
  <si>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</si>
  <si>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</si>
  <si>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</si>
  <si>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</si>
  <si>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</si>
  <si>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</si>
  <si>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</si>
  <si>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</si>
  <si>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</si>
  <si>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</si>
  <si>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</si>
  <si>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</si>
  <si>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</si>
  <si>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</si>
  <si>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</si>
  <si>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</si>
  <si>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</si>
  <si>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</si>
  <si>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</si>
  <si>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</si>
  <si>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</si>
  <si>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</si>
  <si>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</si>
  <si>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</si>
  <si>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</si>
  <si>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</si>
  <si>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</si>
  <si>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</si>
  <si>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</si>
  <si>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</si>
  <si>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</si>
  <si>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</si>
  <si>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</si>
  <si>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</si>
  <si>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</si>
  <si>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</si>
  <si>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</si>
  <si>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</si>
  <si>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</si>
  <si>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</si>
  <si>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</si>
  <si>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</si>
  <si>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</si>
  <si>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</si>
  <si>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</si>
  <si>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</si>
  <si>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</si>
  <si>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</si>
  <si>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</si>
  <si>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</si>
  <si>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</si>
  <si>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</si>
  <si>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</si>
  <si>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</si>
  <si>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</si>
  <si>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</si>
  <si>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</si>
  <si>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</si>
  <si>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</si>
  <si>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</si>
  <si>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</si>
  <si>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</si>
  <si>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</si>
  <si>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</si>
  <si>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</si>
  <si>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</si>
  <si>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</si>
  <si>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</si>
  <si>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</si>
  <si>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</si>
  <si>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</si>
  <si>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</si>
  <si>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</si>
  <si>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</si>
  <si>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</si>
  <si>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</si>
  <si>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</si>
  <si>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</si>
  <si>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</si>
  <si>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</si>
  <si>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</si>
  <si>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</si>
  <si>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</si>
  <si>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</si>
  <si>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</si>
  <si>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</si>
  <si>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</si>
  <si>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</si>
  <si>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</si>
  <si>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</si>
  <si>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</si>
  <si>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</si>
  <si>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</si>
  <si>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</si>
  <si>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</si>
  <si>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</si>
  <si>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</si>
  <si>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</si>
  <si>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</si>
  <si>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</si>
  <si>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</si>
  <si>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</si>
  <si>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</si>
  <si>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</si>
  <si>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</si>
  <si>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</si>
  <si>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</si>
  <si>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</si>
  <si>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</si>
  <si>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</si>
  <si>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</si>
  <si>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</si>
  <si>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</si>
  <si>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</si>
  <si>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</si>
  <si>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</si>
  <si>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</si>
  <si>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</si>
  <si>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</si>
  <si>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</si>
  <si>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</si>
  <si>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</si>
  <si>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</si>
  <si>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</si>
  <si>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</si>
  <si>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</si>
  <si>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</si>
  <si>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</si>
  <si>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</si>
  <si>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</si>
  <si>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</si>
  <si>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</si>
  <si>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</si>
  <si>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</si>
  <si>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</si>
  <si>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</si>
  <si>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</si>
  <si>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</si>
  <si>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</si>
  <si>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</si>
  <si>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</si>
  <si>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</si>
  <si>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</si>
  <si>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</si>
  <si>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</si>
  <si>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</si>
  <si>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</si>
  <si>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</si>
  <si>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</si>
  <si>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</si>
  <si>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</si>
  <si>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</si>
  <si>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</si>
  <si>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</si>
  <si>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</si>
  <si>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</si>
  <si>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</si>
  <si>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</si>
  <si>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</si>
  <si>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</si>
  <si>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</si>
  <si>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</si>
  <si>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</si>
  <si>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</si>
  <si>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</si>
  <si>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</si>
  <si>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</si>
  <si>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</si>
  <si>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</si>
  <si>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</si>
  <si>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</si>
  <si>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</si>
  <si>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</si>
  <si>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</si>
  <si>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</si>
  <si>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</si>
  <si>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</si>
  <si>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</si>
  <si>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</si>
  <si>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</si>
  <si>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</si>
  <si>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</si>
  <si>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</si>
  <si>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</si>
  <si>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</si>
  <si>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</si>
  <si>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</si>
  <si>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</si>
  <si>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</si>
  <si>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</si>
  <si>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</si>
  <si>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</si>
  <si>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</si>
  <si>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</si>
  <si>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</si>
  <si>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</si>
  <si>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</si>
  <si>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</si>
  <si>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</si>
  <si>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</si>
  <si>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</si>
  <si>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</si>
  <si>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</si>
  <si>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</si>
  <si>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</si>
  <si>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</si>
  <si>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</si>
  <si>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</si>
  <si>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</si>
  <si>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</si>
  <si>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</si>
  <si>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</si>
  <si>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</si>
  <si>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</si>
  <si>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</si>
  <si>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</si>
  <si>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</si>
  <si>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</si>
  <si>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</si>
  <si>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</si>
  <si>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</si>
  <si>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</si>
  <si>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</si>
  <si>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</si>
  <si>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</si>
  <si>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</si>
  <si>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</si>
  <si>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</si>
  <si>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</si>
  <si>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</si>
  <si>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</si>
  <si>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</si>
  <si>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</si>
  <si>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</si>
  <si>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</si>
  <si>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</si>
  <si>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</si>
  <si>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</si>
  <si>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</si>
  <si>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</si>
  <si>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</si>
  <si>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</si>
  <si>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</si>
  <si>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</si>
  <si>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</si>
  <si>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</si>
  <si>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</si>
  <si>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</si>
  <si>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</si>
  <si>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</si>
  <si>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</si>
  <si>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</si>
  <si>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</si>
  <si>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</si>
  <si>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</si>
  <si>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</si>
  <si>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</si>
  <si>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</si>
  <si>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</si>
  <si>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</si>
  <si>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</si>
  <si>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</si>
  <si>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</si>
  <si>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</si>
  <si>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</si>
  <si>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</si>
  <si>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</si>
  <si>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</si>
  <si>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</si>
  <si>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</si>
  <si>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</si>
  <si>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</si>
  <si>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</si>
  <si>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</si>
  <si>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</si>
  <si>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</si>
  <si>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</si>
  <si>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</si>
  <si>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</si>
  <si>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</si>
  <si>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</si>
  <si>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</si>
  <si>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</si>
  <si>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</si>
  <si>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</si>
  <si>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</si>
  <si>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</si>
  <si>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</si>
  <si>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</si>
  <si>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</si>
  <si>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</si>
  <si>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</si>
  <si>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</si>
  <si>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</si>
  <si>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</si>
  <si>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</si>
  <si>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</si>
  <si>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</si>
  <si>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</si>
  <si>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</si>
  <si>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</si>
  <si>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</si>
  <si>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</si>
  <si>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</si>
  <si>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</si>
  <si>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</si>
  <si>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</si>
  <si>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</si>
  <si>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</si>
  <si>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</si>
  <si>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</si>
  <si>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</si>
  <si>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</si>
  <si>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</si>
  <si>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</si>
  <si>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</si>
  <si>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</si>
  <si>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</si>
  <si>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</si>
  <si>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</si>
  <si>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</si>
  <si>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</si>
  <si>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</si>
  <si>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</si>
  <si>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</si>
  <si>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</si>
  <si>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</si>
  <si>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</si>
  <si>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</si>
  <si>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</si>
  <si>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</si>
  <si>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</si>
  <si>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</si>
  <si>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</si>
  <si>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</si>
  <si>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</si>
  <si>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</si>
  <si>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</si>
  <si>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</si>
  <si>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</si>
  <si>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</si>
  <si>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</si>
  <si>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</si>
  <si>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</si>
  <si>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</si>
  <si>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</si>
  <si>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</si>
  <si>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</si>
  <si>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</si>
  <si>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</si>
  <si>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</si>
  <si>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</si>
  <si>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</si>
  <si>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</si>
  <si>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</si>
  <si>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</si>
  <si>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</si>
  <si>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</si>
  <si>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</si>
  <si>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</si>
  <si>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</si>
  <si>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</si>
  <si>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</si>
  <si>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</si>
  <si>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</si>
  <si>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</si>
  <si>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</si>
  <si>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</si>
  <si>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</si>
  <si>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</si>
  <si>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</si>
  <si>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</si>
  <si>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</si>
  <si>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</si>
  <si>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</si>
  <si>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</si>
  <si>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</si>
  <si>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</si>
  <si>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</si>
  <si>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</si>
  <si>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</si>
  <si>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</si>
  <si>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</si>
  <si>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</si>
  <si>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</si>
  <si>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</si>
  <si>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</si>
  <si>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</si>
  <si>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</si>
  <si>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</si>
  <si>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</si>
  <si>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</si>
  <si>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</si>
  <si>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</si>
  <si>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</si>
  <si>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</si>
  <si>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</si>
  <si>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</si>
  <si>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</si>
  <si>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</si>
  <si>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</si>
  <si>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</si>
  <si>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</si>
  <si>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</si>
  <si>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</si>
  <si>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</si>
  <si>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</si>
  <si>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</si>
  <si>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</si>
  <si>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</si>
  <si>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</si>
  <si>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</si>
  <si>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</si>
  <si>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</si>
  <si>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</si>
  <si>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</si>
  <si>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</si>
  <si>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</si>
  <si>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</si>
  <si>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</si>
  <si>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</si>
  <si>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</si>
  <si>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</si>
  <si>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</si>
  <si>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</si>
  <si>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</si>
  <si>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</si>
  <si>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</si>
  <si>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</si>
  <si>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</si>
  <si>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</si>
  <si>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</si>
  <si>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</si>
  <si>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</si>
  <si>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</si>
  <si>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</si>
  <si>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</si>
  <si>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</si>
  <si>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</si>
  <si>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</si>
  <si>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</si>
  <si>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</si>
  <si>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</si>
  <si>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</si>
  <si>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</si>
  <si>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</si>
  <si>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</si>
  <si>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</si>
  <si>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</si>
  <si>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</si>
  <si>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</si>
  <si>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</si>
  <si>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</si>
  <si>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</si>
  <si>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</si>
  <si>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</si>
  <si>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</si>
  <si>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</si>
  <si>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</si>
  <si>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</si>
  <si>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</si>
  <si>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</si>
  <si>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</si>
  <si>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</si>
  <si>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</si>
  <si>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</si>
  <si>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</si>
  <si>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</si>
  <si>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</si>
  <si>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</si>
  <si>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</si>
  <si>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</si>
  <si>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</si>
  <si>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</si>
  <si>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</si>
  <si>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</si>
  <si>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</si>
  <si>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</si>
  <si>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</si>
  <si>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</si>
  <si>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</si>
  <si>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</si>
  <si>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</si>
  <si>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</si>
  <si>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</si>
  <si>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</si>
  <si>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</si>
  <si>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</si>
  <si>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</si>
  <si>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</si>
  <si>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</si>
  <si>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</si>
  <si>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</si>
  <si>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</si>
  <si>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</si>
  <si>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</si>
  <si>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</si>
  <si>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</si>
  <si>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</si>
  <si>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</si>
  <si>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</si>
  <si>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</si>
  <si>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</si>
  <si>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</si>
  <si>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</si>
  <si>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</si>
  <si>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</si>
  <si>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</si>
  <si>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</si>
  <si>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</si>
  <si>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</si>
  <si>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</si>
  <si>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</si>
  <si>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</si>
  <si>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</si>
  <si>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</si>
  <si>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</si>
  <si>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</si>
  <si>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</si>
  <si>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</si>
  <si>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</si>
  <si>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</si>
  <si>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</si>
  <si>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</si>
  <si>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</si>
  <si>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</si>
  <si>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</si>
  <si>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</si>
  <si>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</si>
  <si>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</si>
  <si>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</si>
  <si>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</si>
  <si>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</si>
  <si>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</si>
  <si>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</si>
  <si>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</si>
  <si>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</si>
  <si>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</si>
  <si>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</si>
  <si>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</si>
  <si>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</si>
  <si>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</si>
  <si>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</si>
  <si>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</si>
  <si>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</si>
  <si>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</si>
  <si>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</si>
  <si>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</si>
  <si>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</si>
  <si>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</si>
  <si>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</si>
  <si>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</si>
  <si>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</si>
  <si>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</si>
  <si>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</si>
  <si>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</si>
  <si>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</si>
  <si>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</si>
  <si>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</si>
  <si>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</si>
  <si>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</si>
  <si>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</si>
  <si>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</si>
  <si>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</si>
  <si>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</si>
  <si>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</si>
  <si>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</si>
  <si>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</si>
  <si>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</si>
  <si>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</si>
  <si>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</si>
  <si>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</si>
  <si>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</si>
  <si>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</si>
  <si>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</si>
  <si>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</si>
  <si>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</si>
  <si>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</si>
  <si>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</si>
  <si>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</si>
  <si>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</si>
  <si>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</si>
  <si>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</si>
  <si>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</si>
  <si>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</si>
  <si>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</si>
  <si>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</si>
  <si>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</si>
  <si>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</si>
  <si>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</si>
  <si>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</si>
  <si>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</si>
  <si>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</si>
  <si>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</si>
  <si>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</si>
  <si>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</si>
  <si>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</si>
  <si>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</si>
  <si>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</si>
  <si>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</si>
  <si>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</si>
  <si>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</si>
  <si>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</si>
  <si>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</si>
  <si>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</si>
  <si>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</si>
  <si>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</si>
  <si>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</si>
  <si>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</si>
  <si>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</si>
  <si>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</si>
  <si>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</si>
  <si>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</si>
  <si>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</si>
  <si>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</si>
  <si>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</si>
  <si>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</si>
  <si>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</si>
  <si>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</si>
  <si>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</si>
  <si>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</si>
  <si>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</si>
  <si>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</si>
  <si>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</si>
  <si>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</si>
  <si>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</si>
  <si>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</si>
  <si>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</si>
  <si>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</si>
  <si>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</si>
  <si>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</si>
  <si>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</si>
  <si>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</si>
  <si>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</si>
  <si>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</si>
  <si>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</si>
  <si>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</si>
  <si>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</si>
  <si>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</si>
  <si>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</si>
  <si>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</si>
  <si>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</si>
  <si>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</si>
  <si>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</si>
  <si>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</si>
  <si>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</si>
  <si>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</si>
  <si>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</si>
  <si>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</si>
  <si>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</si>
  <si>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</si>
  <si>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</si>
  <si>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</si>
  <si>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</si>
  <si>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</si>
  <si>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</si>
  <si>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</si>
  <si>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</si>
  <si>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</si>
  <si>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</si>
  <si>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</si>
  <si>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</si>
  <si>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</si>
  <si>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</si>
  <si>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</si>
  <si>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</si>
  <si>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</si>
  <si>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</si>
  <si>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</si>
  <si>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</si>
  <si>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</si>
  <si>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</si>
  <si>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</si>
  <si>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</si>
  <si>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</si>
  <si>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</si>
  <si>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</si>
  <si>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</si>
  <si>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</si>
  <si>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</si>
  <si>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</si>
  <si>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</si>
  <si>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</si>
  <si>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</si>
  <si>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</si>
  <si>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</si>
  <si>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</si>
  <si>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</si>
  <si>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</si>
  <si>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</si>
  <si>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</si>
  <si>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</si>
  <si>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</si>
  <si>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</si>
  <si>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</si>
  <si>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</si>
  <si>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</si>
  <si>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</si>
  <si>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</si>
  <si>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</si>
  <si>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</si>
  <si>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</si>
  <si>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</si>
  <si>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</si>
  <si>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</si>
  <si>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</si>
  <si>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</si>
  <si>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</si>
  <si>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</si>
  <si>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</si>
  <si>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</si>
  <si>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</si>
  <si>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</si>
  <si>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</si>
  <si>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</si>
  <si>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</si>
  <si>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</si>
  <si>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</si>
  <si>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</si>
  <si>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</si>
  <si>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</si>
  <si>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</si>
  <si>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</si>
  <si>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</si>
  <si>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</si>
  <si>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</si>
  <si>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</si>
  <si>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</si>
  <si>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</si>
  <si>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</si>
  <si>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</si>
  <si>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</si>
  <si>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</si>
  <si>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</si>
  <si>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</si>
  <si>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</si>
  <si>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</si>
  <si>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</si>
  <si>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</si>
  <si>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</si>
  <si>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</si>
  <si>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</si>
  <si>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</si>
  <si>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</si>
  <si>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</si>
  <si>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</si>
  <si>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</si>
  <si>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</si>
  <si>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</si>
  <si>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</si>
  <si>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</si>
  <si>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</si>
  <si>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</si>
  <si>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</si>
  <si>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</si>
  <si>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</si>
  <si>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</si>
  <si>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</si>
  <si>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</si>
  <si>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</si>
  <si>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</si>
  <si>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</si>
  <si>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</si>
  <si>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</si>
  <si>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</si>
  <si>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</si>
  <si>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</si>
  <si>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</si>
  <si>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</si>
  <si>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</si>
  <si>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</si>
  <si>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</si>
  <si>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</si>
  <si>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</si>
  <si>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</si>
  <si>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</si>
  <si>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</si>
  <si>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</si>
  <si>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</si>
  <si>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</si>
  <si>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</si>
  <si>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</si>
  <si>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</si>
  <si>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</si>
  <si>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</si>
  <si>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</si>
  <si>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</si>
  <si>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</si>
  <si>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</si>
  <si>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</si>
  <si>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</si>
  <si>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</si>
  <si>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</si>
  <si>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</si>
  <si>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</si>
  <si>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</si>
  <si>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</si>
  <si>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</si>
  <si>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</si>
  <si>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</si>
  <si>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</si>
  <si>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</si>
  <si>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</si>
  <si>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</si>
  <si>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</si>
  <si>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</si>
  <si>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</si>
  <si>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</si>
  <si>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</si>
  <si>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</si>
  <si>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</si>
  <si>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</si>
  <si>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</si>
  <si>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</si>
  <si>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</si>
  <si>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</si>
  <si>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</si>
  <si>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</si>
  <si>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</si>
  <si>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</si>
  <si>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</si>
  <si>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</si>
  <si>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</si>
  <si>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</si>
  <si>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</si>
  <si>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</si>
  <si>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</si>
  <si>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</si>
  <si>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</si>
  <si>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</si>
  <si>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</si>
  <si>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</si>
  <si>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</si>
  <si>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</si>
  <si>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</si>
  <si>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</si>
  <si>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</si>
  <si>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</si>
  <si>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</si>
  <si>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</si>
  <si>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</si>
  <si>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</si>
  <si>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</si>
  <si>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</si>
  <si>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</si>
  <si>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</si>
  <si>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</si>
  <si>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</si>
  <si>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</si>
  <si>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</si>
  <si>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</si>
  <si>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</si>
  <si>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</si>
  <si>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</si>
  <si>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</si>
  <si>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</si>
  <si>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</si>
  <si>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</si>
  <si>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</si>
  <si>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</si>
  <si>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</si>
  <si>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</si>
  <si>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</si>
  <si>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</si>
  <si>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</si>
  <si>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</si>
  <si>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</si>
  <si>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</si>
  <si>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</si>
  <si>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</si>
  <si>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</si>
  <si>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</si>
  <si>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</si>
  <si>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</si>
  <si>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</si>
  <si>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</si>
  <si>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</si>
  <si>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</si>
  <si>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</si>
  <si>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</si>
  <si>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</si>
  <si>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</si>
  <si>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</si>
  <si>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</si>
  <si>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</si>
  <si>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</si>
  <si>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</si>
  <si>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</si>
  <si>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</si>
  <si>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</si>
  <si>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</si>
  <si>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</si>
  <si>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</si>
  <si>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</si>
  <si>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</si>
  <si>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</si>
  <si>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</si>
  <si>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</si>
  <si>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</si>
  <si>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</si>
  <si>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</si>
  <si>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</si>
  <si>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</si>
  <si>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</si>
  <si>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</si>
  <si>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</si>
  <si>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</si>
  <si>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</si>
  <si>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</si>
  <si>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</si>
  <si>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</si>
  <si>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</si>
  <si>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</si>
  <si>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</si>
  <si>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</si>
  <si>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</si>
  <si>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</si>
  <si>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</si>
  <si>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</si>
  <si>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</si>
  <si>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</si>
  <si>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</si>
  <si>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</si>
  <si>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</si>
  <si>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</si>
  <si>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</si>
  <si>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</si>
  <si>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</si>
  <si>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</si>
  <si>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</si>
  <si>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</si>
  <si>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</si>
  <si>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</si>
  <si>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</si>
  <si>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</si>
  <si>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</si>
  <si>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</si>
  <si>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</si>
  <si>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</si>
  <si>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</si>
  <si>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</si>
  <si>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</si>
  <si>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</si>
  <si>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</si>
  <si>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</si>
  <si>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</si>
  <si>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</si>
  <si>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</si>
  <si>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</si>
  <si>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</si>
  <si>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</si>
  <si>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</si>
  <si>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</si>
  <si>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</si>
  <si>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</si>
  <si>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</si>
  <si>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</si>
  <si>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</si>
  <si>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</si>
  <si>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</si>
  <si>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</si>
  <si>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</si>
  <si>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</si>
  <si>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</si>
  <si>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</si>
  <si>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</si>
  <si>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</si>
  <si>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</si>
  <si>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</si>
  <si>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</si>
  <si>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</si>
  <si>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</si>
  <si>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</si>
  <si>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</si>
  <si>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</si>
  <si>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</si>
  <si>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</si>
  <si>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</si>
  <si>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</si>
  <si>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</si>
  <si>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</si>
  <si>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</si>
  <si>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</si>
  <si>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</si>
  <si>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</si>
  <si>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</si>
  <si>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</si>
  <si>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</si>
  <si>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</si>
  <si>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</si>
  <si>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</si>
  <si>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</si>
  <si>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</si>
  <si>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</si>
  <si>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</si>
  <si>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</si>
  <si>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</si>
  <si>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</si>
  <si>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</si>
  <si>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</si>
  <si>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</si>
  <si>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</si>
  <si>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</si>
  <si>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</si>
  <si>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</si>
  <si>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</si>
  <si>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</si>
  <si>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</si>
  <si>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</si>
  <si>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</si>
  <si>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</si>
  <si>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</si>
  <si>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</si>
  <si>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</si>
  <si>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</si>
  <si>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</si>
  <si>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</si>
  <si>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</si>
  <si>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</si>
  <si>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</si>
  <si>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</si>
  <si>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</si>
  <si>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</si>
  <si>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</si>
  <si>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</si>
  <si>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</si>
  <si>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</si>
  <si>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</si>
  <si>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</si>
  <si>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</si>
  <si>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</si>
  <si>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</si>
  <si>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</si>
  <si>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</si>
  <si>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</si>
  <si>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</si>
  <si>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</si>
  <si>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</si>
  <si>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</si>
  <si>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</si>
  <si>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</si>
  <si>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</si>
  <si>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</si>
  <si>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</si>
  <si>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</si>
  <si>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</si>
  <si>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</si>
  <si>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</si>
  <si>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</si>
  <si>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</si>
  <si>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</si>
  <si>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</si>
  <si>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</si>
  <si>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</si>
  <si>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</si>
  <si>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</si>
  <si>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</si>
  <si>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</si>
  <si>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</si>
  <si>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</si>
  <si>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</si>
  <si>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</si>
  <si>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</si>
  <si>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</si>
  <si>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</si>
  <si>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</si>
  <si>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</si>
  <si>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</si>
  <si>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</si>
  <si>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</si>
  <si>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</si>
  <si>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</si>
  <si>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</si>
  <si>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</si>
  <si>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</si>
  <si>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</si>
  <si>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</si>
  <si>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</si>
  <si>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</si>
  <si>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</si>
  <si>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</si>
  <si>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</si>
  <si>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</si>
  <si>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</si>
  <si>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</si>
  <si>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</si>
  <si>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</si>
  <si>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</si>
  <si>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</si>
  <si>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</si>
  <si>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</si>
  <si>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</si>
  <si>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</si>
  <si>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</si>
  <si>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</si>
  <si>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</si>
  <si>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</si>
  <si>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</si>
  <si>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</si>
  <si>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</si>
  <si>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</si>
  <si>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</si>
  <si>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</si>
  <si>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</si>
  <si>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</si>
  <si>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</si>
  <si>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</si>
  <si>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</si>
  <si>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</si>
  <si>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</si>
  <si>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</si>
  <si>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</si>
  <si>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</si>
  <si>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</si>
  <si>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</si>
  <si>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</si>
  <si>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</si>
  <si>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</si>
  <si>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</si>
  <si>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</si>
  <si>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</si>
  <si>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</si>
  <si>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</si>
  <si>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</si>
  <si>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</si>
  <si>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</si>
  <si>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</si>
  <si>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</si>
  <si>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</si>
  <si>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</si>
  <si>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</si>
  <si>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</si>
  <si>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</si>
  <si>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</si>
  <si>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</si>
  <si>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</si>
  <si>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</si>
  <si>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</si>
  <si>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</si>
  <si>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</si>
  <si>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</si>
  <si>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</si>
  <si>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</si>
  <si>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</si>
  <si>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</si>
  <si>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</si>
  <si>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</si>
  <si>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</si>
  <si>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</si>
  <si>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</si>
  <si>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</si>
  <si>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</si>
  <si>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</si>
  <si>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</si>
  <si>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</si>
  <si>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</si>
  <si>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</si>
  <si>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</si>
  <si>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</si>
  <si>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</si>
  <si>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</si>
  <si>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</si>
  <si>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</si>
  <si>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</si>
  <si>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</si>
  <si>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</si>
  <si>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</si>
  <si>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</si>
  <si>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</si>
  <si>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</si>
  <si>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</si>
  <si>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</si>
  <si>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</si>
  <si>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</si>
  <si>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</si>
  <si>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</si>
  <si>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</si>
  <si>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</si>
  <si>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</si>
  <si>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</si>
  <si>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</si>
  <si>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</si>
  <si>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</si>
  <si>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</si>
  <si>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</si>
  <si>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</si>
  <si>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</si>
  <si>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</si>
  <si>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</si>
  <si>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</si>
  <si>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</si>
  <si>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</si>
  <si>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</si>
  <si>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</si>
  <si>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</si>
  <si>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</si>
  <si>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</si>
  <si>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</si>
  <si>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</si>
  <si>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</si>
  <si>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</si>
  <si>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</si>
  <si>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</si>
  <si>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</si>
  <si>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</si>
  <si>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</si>
  <si>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</si>
  <si>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</si>
  <si>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</si>
  <si>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</si>
  <si>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</si>
  <si>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</si>
  <si>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</si>
  <si>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</si>
  <si>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</si>
  <si>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</si>
  <si>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</si>
  <si>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</si>
  <si>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</si>
  <si>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</si>
  <si>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</si>
  <si>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</si>
  <si>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</si>
  <si>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</si>
  <si>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</si>
  <si>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</si>
  <si>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</si>
  <si>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</si>
  <si>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</si>
  <si>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</si>
  <si>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</si>
  <si>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</si>
  <si>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</si>
  <si>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</si>
  <si>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</si>
  <si>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</si>
  <si>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</si>
  <si>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</si>
  <si>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</si>
  <si>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</si>
  <si>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</si>
  <si>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</si>
  <si>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</si>
  <si>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</si>
  <si>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</si>
  <si>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</si>
  <si>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</si>
  <si>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</si>
  <si>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</si>
  <si>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</si>
  <si>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</si>
  <si>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</si>
  <si>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</si>
  <si>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</si>
  <si>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</si>
  <si>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</si>
  <si>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</si>
  <si>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</si>
  <si>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</si>
  <si>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</si>
  <si>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</si>
  <si>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</si>
  <si>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</si>
  <si>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</si>
  <si>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</si>
  <si>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</si>
  <si>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</si>
  <si>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</si>
  <si>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</si>
  <si>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</si>
  <si>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</si>
  <si>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</si>
  <si>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</si>
  <si>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</si>
  <si>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</si>
  <si>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</si>
  <si>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</si>
  <si>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</si>
  <si>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</si>
  <si>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</si>
  <si>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</si>
  <si>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</si>
  <si>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</si>
  <si>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</si>
  <si>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</si>
  <si>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</si>
  <si>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</si>
  <si>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</si>
  <si>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</si>
  <si>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</si>
  <si>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</si>
  <si>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</si>
  <si>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</si>
  <si>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</si>
  <si>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</si>
  <si>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</si>
  <si>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</si>
  <si>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</si>
  <si>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</si>
  <si>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</si>
  <si>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</si>
  <si>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</si>
  <si>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</si>
  <si>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</si>
  <si>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</si>
  <si>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</si>
  <si>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</si>
  <si>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</si>
  <si>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</si>
  <si>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</si>
  <si>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</si>
  <si>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</si>
  <si>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</si>
  <si>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</si>
  <si>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</si>
  <si>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</si>
  <si>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</si>
  <si>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</si>
  <si>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</si>
  <si>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</si>
  <si>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</si>
  <si>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</si>
  <si>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</si>
  <si>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</si>
  <si>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</si>
  <si>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</si>
  <si>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</si>
  <si>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</si>
  <si>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</si>
  <si>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</si>
  <si>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</si>
  <si>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</si>
  <si>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</si>
  <si>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</si>
  <si>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</si>
  <si>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</si>
  <si>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</si>
  <si>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</si>
  <si>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</si>
  <si>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</si>
  <si>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</si>
  <si>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</si>
  <si>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</si>
  <si>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</si>
  <si>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</si>
  <si>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</si>
  <si>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</si>
  <si>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</si>
  <si>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</si>
  <si>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</si>
  <si>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</si>
  <si>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</si>
  <si>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</si>
  <si>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</si>
  <si>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</si>
  <si>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</si>
  <si>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</si>
  <si>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</si>
  <si>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</si>
  <si>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</si>
  <si>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</si>
  <si>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</si>
  <si>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</si>
  <si>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</si>
  <si>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</si>
  <si>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</si>
  <si>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</si>
  <si>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</si>
  <si>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</si>
  <si>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</si>
  <si>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</si>
  <si>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</si>
  <si>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</si>
  <si>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</si>
  <si>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</si>
  <si>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</si>
  <si>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</si>
  <si>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</si>
  <si>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</si>
  <si>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</si>
  <si>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</si>
  <si>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</si>
  <si>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</si>
  <si>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</si>
  <si>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</si>
  <si>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</si>
  <si>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</si>
  <si>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</si>
  <si>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</si>
  <si>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</si>
  <si>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</si>
  <si>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</si>
  <si>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</si>
  <si>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</si>
  <si>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</si>
  <si>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</si>
  <si>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</si>
  <si>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</si>
  <si>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</si>
  <si>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</si>
  <si>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</si>
  <si>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</si>
  <si>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</si>
  <si>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</si>
  <si>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</si>
  <si>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</si>
  <si>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</si>
  <si>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</si>
  <si>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</si>
  <si>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</si>
  <si>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</si>
  <si>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</si>
  <si>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</si>
  <si>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</si>
  <si>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</si>
  <si>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</si>
  <si>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</si>
  <si>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</si>
  <si>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</si>
  <si>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</si>
  <si>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</si>
  <si>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</si>
  <si>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</si>
  <si>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</si>
  <si>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</si>
  <si>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</si>
  <si>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</si>
  <si>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</si>
  <si>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</si>
  <si>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</si>
  <si>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</si>
  <si>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</si>
  <si>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</si>
  <si>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</si>
  <si>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</si>
  <si>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</si>
  <si>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</si>
  <si>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</si>
  <si>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</si>
  <si>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</si>
  <si>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</si>
  <si>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</si>
  <si>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</si>
  <si>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</si>
  <si>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</si>
  <si>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</si>
  <si>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</si>
  <si>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</si>
  <si>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</si>
  <si>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</si>
  <si>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</si>
  <si>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</si>
  <si>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</si>
  <si>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</si>
  <si>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</si>
  <si>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</si>
  <si>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</si>
  <si>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</si>
  <si>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</si>
  <si>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</si>
  <si>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</si>
  <si>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</si>
  <si>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</si>
  <si>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</si>
  <si>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</si>
  <si>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</si>
  <si>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</si>
  <si>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</si>
  <si>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</si>
  <si>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</si>
  <si>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</si>
  <si>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</si>
  <si>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</si>
  <si>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</si>
  <si>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</si>
  <si>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</si>
  <si>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</si>
  <si>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</si>
  <si>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</si>
  <si>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</si>
  <si>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</si>
  <si>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</si>
  <si>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</si>
  <si>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</si>
  <si>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</si>
  <si>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</si>
  <si>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</si>
  <si>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</si>
  <si>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</si>
  <si>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</si>
  <si>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</si>
  <si>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</si>
  <si>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</si>
  <si>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</si>
  <si>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</si>
  <si>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</si>
  <si>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</si>
  <si>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</si>
  <si>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</si>
  <si>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</si>
  <si>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</si>
  <si>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</si>
  <si>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</si>
  <si>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</si>
  <si>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</si>
  <si>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</si>
  <si>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</si>
  <si>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</si>
  <si>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</si>
  <si>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</si>
  <si>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</si>
  <si>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</si>
  <si>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</si>
  <si>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</si>
  <si>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</si>
  <si>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</si>
  <si>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</si>
  <si>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</si>
  <si>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</si>
  <si>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</si>
  <si>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</si>
  <si>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</si>
  <si>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</si>
  <si>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</si>
  <si>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</si>
  <si>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</si>
  <si>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</si>
  <si>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</si>
  <si>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</si>
  <si>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</si>
  <si>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</si>
  <si>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</si>
  <si>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</si>
  <si>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</si>
  <si>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</si>
  <si>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</si>
  <si>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</si>
  <si>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</si>
  <si>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</si>
  <si>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</si>
  <si>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</si>
  <si>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</si>
  <si>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</si>
  <si>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</si>
  <si>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</si>
  <si>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</si>
  <si>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</si>
  <si>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</si>
  <si>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</si>
  <si>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</si>
  <si>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</si>
  <si>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</si>
  <si>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</si>
  <si>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</si>
  <si>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</si>
  <si>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</si>
  <si>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</si>
  <si>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</si>
  <si>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</si>
  <si>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</si>
  <si>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</si>
  <si>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</si>
  <si>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</si>
  <si>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</si>
  <si>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</si>
  <si>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</si>
  <si>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</si>
  <si>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</si>
  <si>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</si>
  <si>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</si>
  <si>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</si>
  <si>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</si>
  <si>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</si>
  <si>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</si>
  <si>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</si>
  <si>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</si>
  <si>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</si>
  <si>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</si>
  <si>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</si>
  <si>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</si>
  <si>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</si>
  <si>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</si>
  <si>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</si>
  <si>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</si>
  <si>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</si>
  <si>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</si>
  <si>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</si>
  <si>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</si>
  <si>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</si>
  <si>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</si>
  <si>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</si>
  <si>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</si>
  <si>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</si>
  <si>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</si>
  <si>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</si>
  <si>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</si>
  <si>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</si>
  <si>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</si>
  <si>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</si>
  <si>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</si>
  <si>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</si>
  <si>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</si>
  <si>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</si>
  <si>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</si>
  <si>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</si>
  <si>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</si>
  <si>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</si>
  <si>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</si>
  <si>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</si>
  <si>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</si>
  <si>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</si>
  <si>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</si>
  <si>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</si>
  <si>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</si>
  <si>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</si>
  <si>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</si>
  <si>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</si>
  <si>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</si>
  <si>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</si>
  <si>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</si>
  <si>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</si>
  <si>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</si>
  <si>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</si>
  <si>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</si>
  <si>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</si>
  <si>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</si>
  <si>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</si>
  <si>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</si>
  <si>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</si>
  <si>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</si>
  <si>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</si>
  <si>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</si>
  <si>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</si>
  <si>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</si>
  <si>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</si>
  <si>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</si>
  <si>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</si>
  <si>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</si>
  <si>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</si>
  <si>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</si>
  <si>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</si>
  <si>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</si>
  <si>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</si>
  <si>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</si>
  <si>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</si>
  <si>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</si>
  <si>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</si>
  <si>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</si>
  <si>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</si>
  <si>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</si>
  <si>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</si>
  <si>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</si>
  <si>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</si>
  <si>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</si>
  <si>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</si>
  <si>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</si>
  <si>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</si>
  <si>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</si>
  <si>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</si>
  <si>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</si>
  <si>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</si>
  <si>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</si>
  <si>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</si>
  <si>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</si>
  <si>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</si>
  <si>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</si>
  <si>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</si>
  <si>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</si>
  <si>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</si>
  <si>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</si>
  <si>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</si>
  <si>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</si>
  <si>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</si>
  <si>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</si>
  <si>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</si>
  <si>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</si>
  <si>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</si>
  <si>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</si>
  <si>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</si>
  <si>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</si>
  <si>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</si>
  <si>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</si>
  <si>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</si>
  <si>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</si>
  <si>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</si>
  <si>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</si>
  <si>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</si>
  <si>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</si>
  <si>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</si>
  <si>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</si>
  <si>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</si>
  <si>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</si>
  <si>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</si>
  <si>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</si>
  <si>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</si>
  <si>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</si>
  <si>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</si>
  <si>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</si>
  <si>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</si>
  <si>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</si>
  <si>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</si>
  <si>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</si>
  <si>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</si>
  <si>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</si>
  <si>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</si>
  <si>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</si>
  <si>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</si>
  <si>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</si>
  <si>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</si>
  <si>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</si>
  <si>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</si>
  <si>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</si>
  <si>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</si>
  <si>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</si>
  <si>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</si>
  <si>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</si>
  <si>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</si>
  <si>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</si>
  <si>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</si>
  <si>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</si>
  <si>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</si>
  <si>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</si>
  <si>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</si>
  <si>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</si>
  <si>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</si>
  <si>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</si>
  <si>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</si>
  <si>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</si>
  <si>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</si>
  <si>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</si>
  <si>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</si>
  <si>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</si>
  <si>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</si>
  <si>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</si>
  <si>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</si>
  <si>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</si>
  <si>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</si>
  <si>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</si>
  <si>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</si>
  <si>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</si>
  <si>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</si>
  <si>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</si>
  <si>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</si>
  <si>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</si>
  <si>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</si>
  <si>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</si>
  <si>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</si>
  <si>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</si>
  <si>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</si>
  <si>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</si>
  <si>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</si>
  <si>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</si>
  <si>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</si>
  <si>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</si>
  <si>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</si>
  <si>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</si>
  <si>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</si>
  <si>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</si>
  <si>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</si>
  <si>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</si>
  <si>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</si>
  <si>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</si>
  <si>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</si>
  <si>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</si>
  <si>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</si>
  <si>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</si>
  <si>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</si>
  <si>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</si>
  <si>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</si>
  <si>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</si>
  <si>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</si>
  <si>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</si>
  <si>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</si>
  <si>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</si>
  <si>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</si>
  <si>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</si>
  <si>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</si>
  <si>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</si>
  <si>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</si>
  <si>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</si>
  <si>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</si>
  <si>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</si>
  <si>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</si>
  <si>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</si>
  <si>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</si>
  <si>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</si>
  <si>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</si>
  <si>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</si>
  <si>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</si>
  <si>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</si>
  <si>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</si>
  <si>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</si>
  <si>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</si>
  <si>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</si>
  <si>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</si>
  <si>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</si>
  <si>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</si>
  <si>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</si>
  <si>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</si>
  <si>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</si>
  <si>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</si>
  <si>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</si>
  <si>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</si>
  <si>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</si>
  <si>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</si>
  <si>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</si>
  <si>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</si>
  <si>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</si>
  <si>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</si>
  <si>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</si>
  <si>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</si>
  <si>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</si>
  <si>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</si>
  <si>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</si>
  <si>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</si>
  <si>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</si>
  <si>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</si>
  <si>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</si>
  <si>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</si>
  <si>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</si>
  <si>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</si>
  <si>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</si>
  <si>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</si>
  <si>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</si>
  <si>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</si>
  <si>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</si>
  <si>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</si>
  <si>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</si>
  <si>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</si>
  <si>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</si>
  <si>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</si>
  <si>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</si>
  <si>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</si>
  <si>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</si>
  <si>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</si>
  <si>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</si>
  <si>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</si>
  <si>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</si>
  <si>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</si>
  <si>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</si>
  <si>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</si>
  <si>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</si>
  <si>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</si>
  <si>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</si>
  <si>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</si>
  <si>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</si>
  <si>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</si>
  <si>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</si>
  <si>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</si>
  <si>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</si>
  <si>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</si>
  <si>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</si>
  <si>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</si>
  <si>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</si>
  <si>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</si>
  <si>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</si>
  <si>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</si>
  <si>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</si>
  <si>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</si>
  <si>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</si>
  <si>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</si>
  <si>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</si>
  <si>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</si>
  <si>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</si>
  <si>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</si>
  <si>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</si>
  <si>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</si>
  <si>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</si>
  <si>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</si>
  <si>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</si>
  <si>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</si>
  <si>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</si>
  <si>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</si>
  <si>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</si>
  <si>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</si>
  <si>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</si>
  <si>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</si>
  <si>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</si>
  <si>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</si>
  <si>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</si>
  <si>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</si>
  <si>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</si>
  <si>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</si>
  <si>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</si>
  <si>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</si>
  <si>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</si>
  <si>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</si>
  <si>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</si>
  <si>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</si>
  <si>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</si>
  <si>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</si>
  <si>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</si>
  <si>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</si>
  <si>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</si>
  <si>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</si>
  <si>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</si>
  <si>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</si>
  <si>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</si>
  <si>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</si>
  <si>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</si>
  <si>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</si>
  <si>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</si>
  <si>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</si>
  <si>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</si>
  <si>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</si>
  <si>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</si>
  <si>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</si>
  <si>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</si>
  <si>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</si>
  <si>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</si>
  <si>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</si>
  <si>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</si>
  <si>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</si>
  <si>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</si>
  <si>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</si>
  <si>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</si>
  <si>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</si>
  <si>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</si>
  <si>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</si>
  <si>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</si>
  <si>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</si>
  <si>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</si>
  <si>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</si>
  <si>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</si>
  <si>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</si>
  <si>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</si>
  <si>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</si>
  <si>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</si>
  <si>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</si>
  <si>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</si>
  <si>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</si>
  <si>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</si>
  <si>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</si>
  <si>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</si>
  <si>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</si>
  <si>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</si>
  <si>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</si>
  <si>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</si>
  <si>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</si>
  <si>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</si>
  <si>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</si>
  <si>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</si>
  <si>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</si>
  <si>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</si>
  <si>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</si>
  <si>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</si>
  <si>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</si>
  <si>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</si>
  <si>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</si>
  <si>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</si>
  <si>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</si>
  <si>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</si>
  <si>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</si>
  <si>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</si>
  <si>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</si>
  <si>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</si>
  <si>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</si>
  <si>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</si>
  <si>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</si>
  <si>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</si>
  <si>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</si>
  <si>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</si>
  <si>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</si>
  <si>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</si>
  <si>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</si>
  <si>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</si>
  <si>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</si>
  <si>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</si>
  <si>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</si>
  <si>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</si>
  <si>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</si>
  <si>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</si>
  <si>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</si>
  <si>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</si>
  <si>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</si>
  <si>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</si>
  <si>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</si>
  <si>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</si>
  <si>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</si>
  <si>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</si>
  <si>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</si>
  <si>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</si>
  <si>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</si>
  <si>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</si>
  <si>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</si>
  <si>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</si>
  <si>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</si>
  <si>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</si>
  <si>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</si>
  <si>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</si>
  <si>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</si>
  <si>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</si>
  <si>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</si>
  <si>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</si>
  <si>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</si>
  <si>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</si>
  <si>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</si>
  <si>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</si>
  <si>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</si>
  <si>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</si>
  <si>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</si>
  <si>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</si>
  <si>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</si>
  <si>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</si>
  <si>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</si>
  <si>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</si>
  <si>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</si>
  <si>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</si>
  <si>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</si>
  <si>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</si>
  <si>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</si>
  <si>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</si>
  <si>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</si>
  <si>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</si>
  <si>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</si>
  <si>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</si>
  <si>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</si>
  <si>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</si>
  <si>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</si>
  <si>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</si>
  <si>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</si>
  <si>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</si>
  <si>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</si>
  <si>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</si>
  <si>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</si>
  <si>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</si>
  <si>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</si>
  <si>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</si>
  <si>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</si>
  <si>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</si>
  <si>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</si>
  <si>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</si>
  <si>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</si>
  <si>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</si>
  <si>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</si>
  <si>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</si>
  <si>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</si>
  <si>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</si>
  <si>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</si>
  <si>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</si>
  <si>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</si>
  <si>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</si>
  <si>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</si>
  <si>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</si>
  <si>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</si>
  <si>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</si>
  <si>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</si>
  <si>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</si>
  <si>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</si>
  <si>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</si>
  <si>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</si>
  <si>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</si>
  <si>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</si>
  <si>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</si>
  <si>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</si>
  <si>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</si>
  <si>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</si>
  <si>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</si>
  <si>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</si>
  <si>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</si>
  <si>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</si>
  <si>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</si>
  <si>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</si>
  <si>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</si>
  <si>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</si>
  <si>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</si>
  <si>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</si>
  <si>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</si>
  <si>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</si>
  <si>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</si>
  <si>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</si>
  <si>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</si>
  <si>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</si>
  <si>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</si>
  <si>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</si>
  <si>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</si>
  <si>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</si>
  <si>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</si>
  <si>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</si>
  <si>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</si>
  <si>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</si>
  <si>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</si>
  <si>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</si>
  <si>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</si>
  <si>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</si>
  <si>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</si>
  <si>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</si>
  <si>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</si>
  <si>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</si>
  <si>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</si>
  <si>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</si>
  <si>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</si>
  <si>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</si>
  <si>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</si>
  <si>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</si>
  <si>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</si>
  <si>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</si>
  <si>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</si>
  <si>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</si>
  <si>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</si>
  <si>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</si>
  <si>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</si>
  <si>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</si>
  <si>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</si>
  <si>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</si>
  <si>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</si>
  <si>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</si>
  <si>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</si>
  <si>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</si>
  <si>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</si>
  <si>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</si>
  <si>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</si>
  <si>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</si>
  <si>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</si>
  <si>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</si>
  <si>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</si>
  <si>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</si>
  <si>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</si>
  <si>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</si>
  <si>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</si>
  <si>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</si>
  <si>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</si>
  <si>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</si>
  <si>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</si>
  <si>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</si>
  <si>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</si>
  <si>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</si>
  <si>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</si>
  <si>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</si>
  <si>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</si>
  <si>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</si>
  <si>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</si>
  <si>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</si>
  <si>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</si>
  <si>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</si>
  <si>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</si>
  <si>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</si>
  <si>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</si>
  <si>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</si>
  <si>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</si>
  <si>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</si>
  <si>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</si>
  <si>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</si>
  <si>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</si>
  <si>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</si>
  <si>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</si>
  <si>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</si>
  <si>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</si>
  <si>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</si>
  <si>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</si>
  <si>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</si>
  <si>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</si>
  <si>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</si>
  <si>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</si>
  <si>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</si>
  <si>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</si>
  <si>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</si>
  <si>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</si>
  <si>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</si>
  <si>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</si>
  <si>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</si>
  <si>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</si>
  <si>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</si>
  <si>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</si>
  <si>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</si>
  <si>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</si>
  <si>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</si>
  <si>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</si>
  <si>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</si>
  <si>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</si>
  <si>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</si>
  <si>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</si>
  <si>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</si>
  <si>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</si>
  <si>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</si>
  <si>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</si>
  <si>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</si>
  <si>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</si>
  <si>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</si>
  <si>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</si>
  <si>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</si>
  <si>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</si>
  <si>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</si>
  <si>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</si>
  <si>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</si>
  <si>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</si>
  <si>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</si>
  <si>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</si>
  <si>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</si>
  <si>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</si>
  <si>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</si>
  <si>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</si>
  <si>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</si>
  <si>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</si>
  <si>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</si>
  <si>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</si>
  <si>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</si>
  <si>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</si>
  <si>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</si>
  <si>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</si>
  <si>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</si>
  <si>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</si>
  <si>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</si>
  <si>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</si>
  <si>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</si>
  <si>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</si>
  <si>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</si>
  <si>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</si>
  <si>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</si>
  <si>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</si>
  <si>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</si>
  <si>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</si>
  <si>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</si>
  <si>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</si>
  <si>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</si>
  <si>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</si>
  <si>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</si>
  <si>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</si>
  <si>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</si>
  <si>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</si>
  <si>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</si>
  <si>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</si>
  <si>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</si>
  <si>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</si>
  <si>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</si>
  <si>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</si>
  <si>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</si>
  <si>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</si>
  <si>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</si>
  <si>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</si>
  <si>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</si>
  <si>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</si>
  <si>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</si>
  <si>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</si>
  <si>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</si>
  <si>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</si>
  <si>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</si>
  <si>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</si>
  <si>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</si>
  <si>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</si>
  <si>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</si>
  <si>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</si>
  <si>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</si>
  <si>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</si>
  <si>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</si>
  <si>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</si>
  <si>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</si>
  <si>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</si>
  <si>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</si>
  <si>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</si>
  <si>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</si>
  <si>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</si>
  <si>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</si>
  <si>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</si>
  <si>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</si>
  <si>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</si>
  <si>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</si>
  <si>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</si>
  <si>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</si>
  <si>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</si>
  <si>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</si>
  <si>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</si>
  <si>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</si>
  <si>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</si>
  <si>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</si>
  <si>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</si>
  <si>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</si>
  <si>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</si>
  <si>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</si>
  <si>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</si>
  <si>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</si>
  <si>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</si>
  <si>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</si>
  <si>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</si>
  <si>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</si>
  <si>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</si>
  <si>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</si>
  <si>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</si>
  <si>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</si>
  <si>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</si>
  <si>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</si>
  <si>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</si>
  <si>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</si>
  <si>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</si>
  <si>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</si>
  <si>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</si>
  <si>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</si>
  <si>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</si>
  <si>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</si>
  <si>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</si>
  <si>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</si>
  <si>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</si>
  <si>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</si>
  <si>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</si>
  <si>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</si>
  <si>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</si>
  <si>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</si>
  <si>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</si>
  <si>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</si>
  <si>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</si>
  <si>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</si>
  <si>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</si>
  <si>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</si>
  <si>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</si>
  <si>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</si>
  <si>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</si>
  <si>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</si>
  <si>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</si>
  <si>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</si>
  <si>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</si>
  <si>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</si>
  <si>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</si>
  <si>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</si>
  <si>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</si>
  <si>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</si>
  <si>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</si>
  <si>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</si>
  <si>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</si>
  <si>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</si>
  <si>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</si>
  <si>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</si>
  <si>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</si>
  <si>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</si>
  <si>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</si>
  <si>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</si>
  <si>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</si>
  <si>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</si>
  <si>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</si>
  <si>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</si>
  <si>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</si>
  <si>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</si>
  <si>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</si>
  <si>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</si>
  <si>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</si>
  <si>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</si>
  <si>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</si>
  <si>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</si>
  <si>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</si>
  <si>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</si>
  <si>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</si>
  <si>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</si>
  <si>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</si>
  <si>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</si>
  <si>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</si>
  <si>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</si>
  <si>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</si>
  <si>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</si>
  <si>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</si>
  <si>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</si>
  <si>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</si>
  <si>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</si>
  <si>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</si>
  <si>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</si>
  <si>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</si>
  <si>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</si>
  <si>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</si>
  <si>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</si>
  <si>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</si>
  <si>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</si>
  <si>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</si>
  <si>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</si>
  <si>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</si>
  <si>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</si>
  <si>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</si>
  <si>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</si>
  <si>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</si>
  <si>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</si>
  <si>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</si>
  <si>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</si>
  <si>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</si>
  <si>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</si>
  <si>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</si>
  <si>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</si>
  <si>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</si>
  <si>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</si>
  <si>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</si>
  <si>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</si>
  <si>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</si>
  <si>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</si>
  <si>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</si>
  <si>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</si>
  <si>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</si>
  <si>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</si>
  <si>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</si>
  <si>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</si>
  <si>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</si>
  <si>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</si>
  <si>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</si>
  <si>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</si>
  <si>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</si>
  <si>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</si>
  <si>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</si>
  <si>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</si>
  <si>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</si>
  <si>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</si>
  <si>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</si>
  <si>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</si>
  <si>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</si>
  <si>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</si>
  <si>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</si>
  <si>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</si>
  <si>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</si>
  <si>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</si>
  <si>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</si>
  <si>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</si>
  <si>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</si>
  <si>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</si>
  <si>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</si>
  <si>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</si>
  <si>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</si>
  <si>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</si>
  <si>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</si>
  <si>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</si>
  <si>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</si>
  <si>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</si>
  <si>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</si>
  <si>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</si>
  <si>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</si>
  <si>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</si>
  <si>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</si>
  <si>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</si>
  <si>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</si>
  <si>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</si>
  <si>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</si>
  <si>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</si>
  <si>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</si>
  <si>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</si>
  <si>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</si>
  <si>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</si>
  <si>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</si>
  <si>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</si>
  <si>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</si>
  <si>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</si>
  <si>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</si>
  <si>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</si>
  <si>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</si>
  <si>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</si>
  <si>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</si>
  <si>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</si>
  <si>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</si>
  <si>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</si>
  <si>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</si>
  <si>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</si>
  <si>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</si>
  <si>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</si>
  <si>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</si>
  <si>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</si>
  <si>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</si>
  <si>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</si>
  <si>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</si>
  <si>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</si>
  <si>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</si>
  <si>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</si>
  <si>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</si>
  <si>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</si>
  <si>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</si>
  <si>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</si>
  <si>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</si>
  <si>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</si>
  <si>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</si>
  <si>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</si>
  <si>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</si>
  <si>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</si>
  <si>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</si>
  <si>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</si>
  <si>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</si>
  <si>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</si>
  <si>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</si>
  <si>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</si>
  <si>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</si>
  <si>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</si>
  <si>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</si>
  <si>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</si>
  <si>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</si>
  <si>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</si>
  <si>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</si>
  <si>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</si>
  <si>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</si>
  <si>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</si>
  <si>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</si>
  <si>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</si>
  <si>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</si>
  <si>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</si>
  <si>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</si>
  <si>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</si>
  <si>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</si>
  <si>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</si>
  <si>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</si>
  <si>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</si>
  <si>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</si>
  <si>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</si>
  <si>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</si>
  <si>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</si>
  <si>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</si>
  <si>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</si>
  <si>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</si>
  <si>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</si>
  <si>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</si>
  <si>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</si>
  <si>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</si>
  <si>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</si>
  <si>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</si>
  <si>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</si>
  <si>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</si>
  <si>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</si>
  <si>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</si>
  <si>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</si>
  <si>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</si>
  <si>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</si>
  <si>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</si>
  <si>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</si>
  <si>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</si>
  <si>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</si>
  <si>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</si>
  <si>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</si>
  <si>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</si>
  <si>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</si>
  <si>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</si>
  <si>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</si>
  <si>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</si>
  <si>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</si>
  <si>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</si>
  <si>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</si>
  <si>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</si>
  <si>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</si>
  <si>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</si>
  <si>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</si>
  <si>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</si>
  <si>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</si>
  <si>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</si>
  <si>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</si>
  <si>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</si>
  <si>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</si>
  <si>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</si>
  <si>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</si>
  <si>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</si>
  <si>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</si>
  <si>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</si>
  <si>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</si>
  <si>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</si>
  <si>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</si>
  <si>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</si>
  <si>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</si>
  <si>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</si>
  <si>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</si>
  <si>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</si>
  <si>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</si>
  <si>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</si>
  <si>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</si>
  <si>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</si>
  <si>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</si>
  <si>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</si>
  <si>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</si>
  <si>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</si>
  <si>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</si>
  <si>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</si>
  <si>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</si>
  <si>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</si>
  <si>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</si>
  <si>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</si>
  <si>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</si>
  <si>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</si>
  <si>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</si>
  <si>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</si>
  <si>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</si>
  <si>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</si>
  <si>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</si>
  <si>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</si>
  <si>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</si>
  <si>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</si>
  <si>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</si>
  <si>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</si>
  <si>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</si>
  <si>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</si>
  <si>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</si>
  <si>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</si>
  <si>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</si>
  <si>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</si>
  <si>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</si>
  <si>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</si>
  <si>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</si>
  <si>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</si>
  <si>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</si>
  <si>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</si>
  <si>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</si>
  <si>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</si>
  <si>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</si>
  <si>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</si>
  <si>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</si>
  <si>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</si>
  <si>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</si>
  <si>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</si>
  <si>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</si>
  <si>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</si>
  <si>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</si>
  <si>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</si>
  <si>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</si>
  <si>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</si>
  <si>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</si>
  <si>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</si>
  <si>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</si>
  <si>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</si>
  <si>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</si>
  <si>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</si>
  <si>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</si>
  <si>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</si>
  <si>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</si>
  <si>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</si>
  <si>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</si>
  <si>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</si>
  <si>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</si>
  <si>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</si>
  <si>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</si>
  <si>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</si>
  <si>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</si>
  <si>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</si>
  <si>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</si>
  <si>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</si>
  <si>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</si>
  <si>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</si>
  <si>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</si>
  <si>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</si>
  <si>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</si>
  <si>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</si>
  <si>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</si>
  <si>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</si>
  <si>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</si>
  <si>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</si>
  <si>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</si>
  <si>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</si>
  <si>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</si>
  <si>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</si>
  <si>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</si>
  <si>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</si>
  <si>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</si>
  <si>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</si>
  <si>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</si>
  <si>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</si>
  <si>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</si>
  <si>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</si>
  <si>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</si>
  <si>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</si>
  <si>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</si>
  <si>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</si>
  <si>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</si>
  <si>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</si>
  <si>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</si>
  <si>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</si>
  <si>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</si>
  <si>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</si>
  <si>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</si>
  <si>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</si>
  <si>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</si>
  <si>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</si>
  <si>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</si>
  <si>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</si>
  <si>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</si>
  <si>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</si>
  <si>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</si>
  <si>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</si>
  <si>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</si>
  <si>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</si>
  <si>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</si>
  <si>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</si>
  <si>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</si>
  <si>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</si>
  <si>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</si>
  <si>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</si>
  <si>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</si>
  <si>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</si>
  <si>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</si>
  <si>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</si>
  <si>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</si>
  <si>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</si>
  <si>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</si>
  <si>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</si>
  <si>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</si>
  <si>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</si>
  <si>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</si>
  <si>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</si>
  <si>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</si>
  <si>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</si>
  <si>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</si>
  <si>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</si>
  <si>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</si>
  <si>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</si>
  <si>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</si>
  <si>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</si>
  <si>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</si>
  <si>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</si>
  <si>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</si>
  <si>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</si>
  <si>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</si>
  <si>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</si>
  <si>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</si>
  <si>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</si>
  <si>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</si>
  <si>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</si>
  <si>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</si>
  <si>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</si>
  <si>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</si>
  <si>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</si>
  <si>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</si>
  <si>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</si>
  <si>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</si>
  <si>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</si>
  <si>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</si>
  <si>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</si>
  <si>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</si>
  <si>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</si>
  <si>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</si>
  <si>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</si>
  <si>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</si>
  <si>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</si>
  <si>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</si>
  <si>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</si>
  <si>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</si>
  <si>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</si>
  <si>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</si>
  <si>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</si>
  <si>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</si>
  <si>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</si>
  <si>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</si>
  <si>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</si>
  <si>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</si>
  <si>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</si>
  <si>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</si>
  <si>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</si>
  <si>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</si>
  <si>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</si>
  <si>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</si>
  <si>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</si>
  <si>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</si>
  <si>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</si>
  <si>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</si>
  <si>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</si>
  <si>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</si>
  <si>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</si>
  <si>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</si>
  <si>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</si>
  <si>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</si>
  <si>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</si>
  <si>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</si>
  <si>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</si>
  <si>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</si>
  <si>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</si>
  <si>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</si>
  <si>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</si>
  <si>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</si>
  <si>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</si>
  <si>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</si>
  <si>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</si>
  <si>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</si>
  <si>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</si>
  <si>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</si>
  <si>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</si>
  <si>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</si>
  <si>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</si>
  <si>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</si>
  <si>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</si>
  <si>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</si>
  <si>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</si>
  <si>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</si>
  <si>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</si>
  <si>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</si>
  <si>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</si>
  <si>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</si>
  <si>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</si>
  <si>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</si>
  <si>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</si>
  <si>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</si>
  <si>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</si>
  <si>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</si>
  <si>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</si>
  <si>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</si>
  <si>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</si>
  <si>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</si>
  <si>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</si>
  <si>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</si>
  <si>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</si>
  <si>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</si>
  <si>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</si>
  <si>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</si>
  <si>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</si>
  <si>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</si>
  <si>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</si>
  <si>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</si>
  <si>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</si>
  <si>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</si>
  <si>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</si>
  <si>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</si>
  <si>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</si>
  <si>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</si>
  <si>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</si>
  <si>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</si>
  <si>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</si>
  <si>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</si>
  <si>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</si>
  <si>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</si>
  <si>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</si>
  <si>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</si>
  <si>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</si>
  <si>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</si>
  <si>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</si>
  <si>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</si>
  <si>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</si>
  <si>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</si>
  <si>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</si>
  <si>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</si>
  <si>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</si>
  <si>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</si>
  <si>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</si>
  <si>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</si>
  <si>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</si>
  <si>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</si>
  <si>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</si>
  <si>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</si>
  <si>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</si>
  <si>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</si>
  <si>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</si>
  <si>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</si>
  <si>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</si>
  <si>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</si>
  <si>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</si>
  <si>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</si>
  <si>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</si>
  <si>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</si>
  <si>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</si>
  <si>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</si>
  <si>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</si>
  <si>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</si>
  <si>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</si>
  <si>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</si>
  <si>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</si>
  <si>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</si>
  <si>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</si>
  <si>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</si>
  <si>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</si>
  <si>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</si>
  <si>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</si>
  <si>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</si>
  <si>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</si>
  <si>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</si>
  <si>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</si>
  <si>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</si>
  <si>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</si>
  <si>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</si>
  <si>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</si>
  <si>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</si>
  <si>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</si>
  <si>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</si>
  <si>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</si>
  <si>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</si>
  <si>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</si>
  <si>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</si>
  <si>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</si>
  <si>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</si>
  <si>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</si>
  <si>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</si>
  <si>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</si>
  <si>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</si>
  <si>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</si>
  <si>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</si>
  <si>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</si>
  <si>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</si>
  <si>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</si>
  <si>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</si>
  <si>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</si>
  <si>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</si>
  <si>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</si>
  <si>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</si>
  <si>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</si>
  <si>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</si>
  <si>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</si>
  <si>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</si>
  <si>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</si>
  <si>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</si>
  <si>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</si>
  <si>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</si>
  <si>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</si>
  <si>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</si>
  <si>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</si>
  <si>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</si>
  <si>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</si>
  <si>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</si>
  <si>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</si>
  <si>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</si>
  <si>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</si>
  <si>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</si>
  <si>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</si>
  <si>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</si>
  <si>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</si>
  <si>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</si>
  <si>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</si>
  <si>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</si>
  <si>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</si>
  <si>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</si>
  <si>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</si>
  <si>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</si>
  <si>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</si>
  <si>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</si>
  <si>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</si>
  <si>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</si>
  <si>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</si>
  <si>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</si>
  <si>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</si>
  <si>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</si>
  <si>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</si>
  <si>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</si>
  <si>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</si>
  <si>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</si>
  <si>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</si>
  <si>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</si>
  <si>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</si>
  <si>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</si>
  <si>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</si>
  <si>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</si>
  <si>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</si>
  <si>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</si>
  <si>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</si>
  <si>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</si>
  <si>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</si>
  <si>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</si>
  <si>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</si>
  <si>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</si>
  <si>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</si>
  <si>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</si>
  <si>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</si>
  <si>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</si>
  <si>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</si>
  <si>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</si>
  <si>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</si>
  <si>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</si>
  <si>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</si>
  <si>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</si>
  <si>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</si>
  <si>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</si>
  <si>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</si>
  <si>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</si>
  <si>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</si>
  <si>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</si>
  <si>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</si>
  <si>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</si>
  <si>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</si>
  <si>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</si>
  <si>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</si>
  <si>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</si>
  <si>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</si>
  <si>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</si>
  <si>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</si>
  <si>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</si>
  <si>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</si>
  <si>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</si>
  <si>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</si>
  <si>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</si>
  <si>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</si>
  <si>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</si>
  <si>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</si>
  <si>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</si>
  <si>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</si>
  <si>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</si>
  <si>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</si>
  <si>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</si>
  <si>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</si>
  <si>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</si>
  <si>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</si>
  <si>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</si>
  <si>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</si>
  <si>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</si>
  <si>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</si>
  <si>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</si>
  <si>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</si>
  <si>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</si>
  <si>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</si>
  <si>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</si>
  <si>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</si>
  <si>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</si>
  <si>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</si>
  <si>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</si>
  <si>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</si>
  <si>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</si>
  <si>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</si>
  <si>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</si>
  <si>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</si>
  <si>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</si>
  <si>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</si>
  <si>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</si>
  <si>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</si>
  <si>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</si>
  <si>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</si>
  <si>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</si>
  <si>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</si>
  <si>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</si>
  <si>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</si>
  <si>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</si>
  <si>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</si>
  <si>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</si>
  <si>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</si>
  <si>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</si>
  <si>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</si>
  <si>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</si>
  <si>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</si>
  <si>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</si>
  <si>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</si>
  <si>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</si>
  <si>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</si>
  <si>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</si>
  <si>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</si>
  <si>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</si>
  <si>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</si>
  <si>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</si>
  <si>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</si>
  <si>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</si>
  <si>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</si>
  <si>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</si>
  <si>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</si>
  <si>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</si>
  <si>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</si>
  <si>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</si>
  <si>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</si>
  <si>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</si>
  <si>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</si>
  <si>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</si>
  <si>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</si>
  <si>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</si>
  <si>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</si>
  <si>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</si>
  <si>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</si>
  <si>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</si>
  <si>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</si>
  <si>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</si>
  <si>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</si>
  <si>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</si>
  <si>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</si>
  <si>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</si>
  <si>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</si>
  <si>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</si>
  <si>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</si>
  <si>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</si>
  <si>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</si>
  <si>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</si>
  <si>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</si>
  <si>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</si>
  <si>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</si>
  <si>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</si>
  <si>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</si>
  <si>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</si>
  <si>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</si>
  <si>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</si>
  <si>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</si>
  <si>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</si>
  <si>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</si>
  <si>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</si>
  <si>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</si>
  <si>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</si>
  <si>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</si>
  <si>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</si>
  <si>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</si>
  <si>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</si>
  <si>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</si>
  <si>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</si>
  <si>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</si>
  <si>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</si>
  <si>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</si>
  <si>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</si>
  <si>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</si>
  <si>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</si>
  <si>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</si>
  <si>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</si>
  <si>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</si>
  <si>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</si>
  <si>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</si>
  <si>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</si>
  <si>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</si>
  <si>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</si>
  <si>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</si>
  <si>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</si>
  <si>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</si>
  <si>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</si>
  <si>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</si>
  <si>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</si>
  <si>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</si>
  <si>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</si>
  <si>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</si>
  <si>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</si>
  <si>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</si>
  <si>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</si>
  <si>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</si>
  <si>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</si>
  <si>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</si>
  <si>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</si>
  <si>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</si>
  <si>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</si>
  <si>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</si>
  <si>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</si>
  <si>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</si>
  <si>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</si>
  <si>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</si>
  <si>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</si>
  <si>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</si>
  <si>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</si>
  <si>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</si>
  <si>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</si>
  <si>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</si>
  <si>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</si>
  <si>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</si>
  <si>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</si>
  <si>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</si>
  <si>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</si>
  <si>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</si>
  <si>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</si>
  <si>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</si>
  <si>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</si>
  <si>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</si>
  <si>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</si>
  <si>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</si>
  <si>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</si>
  <si>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</si>
  <si>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</si>
  <si>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</si>
  <si>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</si>
  <si>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</si>
  <si>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</si>
  <si>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</si>
  <si>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</si>
  <si>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</si>
  <si>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</si>
  <si>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</si>
  <si>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</si>
  <si>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</si>
  <si>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</si>
  <si>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</si>
  <si>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</si>
  <si>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</si>
  <si>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</si>
  <si>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</si>
  <si>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</si>
  <si>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</si>
  <si>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</si>
  <si>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</si>
  <si>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</si>
  <si>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</si>
  <si>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</si>
  <si>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</si>
  <si>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</si>
  <si>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</si>
  <si>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</si>
  <si>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</si>
  <si>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</si>
  <si>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</si>
  <si>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</si>
  <si>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</si>
  <si>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</si>
  <si>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</si>
  <si>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</si>
  <si>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</si>
  <si>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</si>
  <si>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</si>
  <si>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</si>
  <si>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</si>
  <si>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</si>
  <si>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</si>
  <si>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</si>
  <si>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</si>
  <si>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</si>
  <si>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</si>
  <si>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</si>
  <si>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</si>
  <si>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</si>
  <si>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</si>
  <si>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</si>
  <si>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</si>
  <si>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</si>
  <si>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</si>
  <si>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</si>
  <si>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</si>
  <si>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</si>
  <si>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</si>
  <si>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</si>
  <si>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</si>
  <si>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</si>
  <si>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</si>
  <si>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</si>
  <si>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</si>
  <si>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</si>
  <si>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</si>
  <si>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</si>
  <si>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</si>
  <si>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</si>
  <si>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</si>
  <si>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</si>
  <si>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</si>
  <si>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</si>
  <si>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</si>
  <si>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</si>
  <si>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</si>
  <si>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</si>
  <si>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</si>
  <si>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</si>
  <si>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</si>
  <si>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</si>
  <si>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</si>
  <si>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</si>
  <si>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</si>
  <si>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</si>
  <si>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</si>
  <si>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</si>
  <si>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</si>
  <si>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</si>
  <si>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</si>
  <si>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</si>
  <si>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</si>
  <si>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</si>
  <si>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</si>
  <si>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</si>
  <si>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</si>
  <si>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</si>
  <si>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</si>
  <si>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</si>
  <si>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</si>
  <si>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</si>
  <si>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</si>
  <si>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</si>
  <si>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</si>
  <si>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</si>
  <si>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</si>
  <si>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</si>
  <si>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</si>
  <si>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</si>
  <si>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</si>
  <si>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</si>
  <si>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</si>
  <si>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</si>
  <si>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</si>
  <si>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</si>
  <si>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</si>
  <si>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</si>
  <si>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</si>
  <si>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</si>
  <si>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</si>
  <si>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</si>
  <si>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</si>
  <si>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</si>
  <si>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</si>
  <si>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</si>
  <si>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</si>
  <si>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</si>
  <si>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</si>
  <si>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</si>
  <si>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</si>
  <si>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</si>
  <si>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</si>
  <si>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</si>
  <si>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</si>
  <si>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</si>
  <si>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</si>
  <si>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</si>
  <si>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</si>
  <si>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</si>
  <si>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</si>
  <si>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</si>
  <si>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</si>
  <si>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</si>
  <si>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</si>
  <si>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</si>
  <si>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</si>
  <si>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</si>
  <si>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</si>
  <si>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</si>
  <si>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</si>
  <si>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</si>
  <si>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</si>
  <si>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</si>
  <si>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</si>
  <si>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</si>
  <si>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</si>
  <si>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</si>
  <si>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</si>
  <si>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</si>
  <si>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</si>
  <si>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</si>
  <si>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</si>
  <si>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</si>
  <si>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</si>
  <si>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</si>
  <si>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</si>
  <si>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</si>
  <si>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</si>
  <si>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</si>
  <si>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</si>
  <si>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</si>
  <si>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</si>
  <si>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</si>
  <si>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</si>
  <si>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</si>
  <si>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</si>
  <si>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</si>
  <si>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</si>
  <si>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</si>
  <si>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</si>
  <si>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</si>
  <si>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</si>
  <si>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</si>
  <si>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</si>
  <si>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</si>
  <si>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</si>
  <si>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</si>
  <si>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</si>
  <si>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</si>
  <si>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</si>
  <si>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</si>
  <si>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</si>
  <si>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</si>
  <si>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</si>
  <si>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</si>
  <si>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</si>
  <si>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</si>
  <si>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</si>
  <si>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</si>
  <si>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</si>
  <si>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</si>
  <si>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</si>
  <si>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</si>
  <si>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</si>
  <si>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</si>
  <si>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</si>
  <si>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</si>
  <si>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</si>
  <si>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</si>
  <si>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</si>
  <si>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</si>
  <si>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</si>
  <si>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</si>
  <si>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</si>
  <si>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</si>
  <si>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</si>
  <si>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</si>
  <si>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</si>
  <si>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</si>
  <si>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</si>
  <si>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</si>
  <si>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</si>
  <si>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</si>
  <si>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</si>
  <si>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</si>
  <si>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</si>
  <si>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</si>
  <si>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</si>
  <si>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</si>
  <si>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</si>
  <si>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</si>
  <si>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</si>
  <si>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</si>
  <si>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</si>
  <si>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</si>
  <si>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</si>
  <si>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</si>
  <si>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</si>
  <si>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</si>
  <si>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</si>
  <si>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</si>
  <si>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</si>
  <si>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</si>
  <si>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</si>
  <si>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</si>
  <si>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</si>
  <si>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</si>
  <si>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</si>
  <si>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</si>
  <si>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</si>
  <si>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</si>
  <si>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</si>
  <si>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</si>
  <si>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</si>
  <si>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</si>
  <si>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</si>
  <si>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</si>
  <si>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</si>
  <si>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</si>
  <si>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</si>
  <si>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</si>
  <si>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</si>
  <si>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</si>
  <si>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</si>
  <si>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</si>
  <si>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</si>
  <si>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</si>
  <si>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</si>
  <si>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</si>
  <si>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</si>
  <si>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</si>
  <si>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</si>
  <si>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</si>
  <si>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</si>
  <si>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</si>
  <si>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</si>
  <si>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</si>
  <si>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</si>
  <si>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</si>
  <si>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</si>
  <si>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</si>
  <si>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</si>
  <si>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</si>
  <si>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</si>
  <si>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</si>
  <si>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</si>
  <si>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</si>
  <si>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</si>
  <si>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</si>
  <si>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</si>
  <si>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</si>
  <si>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</si>
  <si>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</si>
  <si>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</si>
  <si>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</si>
  <si>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</si>
  <si>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</si>
  <si>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</si>
  <si>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</si>
  <si>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</si>
  <si>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</si>
  <si>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</si>
  <si>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</si>
  <si>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</si>
  <si>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</si>
  <si>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</si>
  <si>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</si>
  <si>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</si>
  <si>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</si>
  <si>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</si>
  <si>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</si>
  <si>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</si>
  <si>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</si>
  <si>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</si>
  <si>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</si>
  <si>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</si>
  <si>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</si>
  <si>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</si>
  <si>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</si>
  <si>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</si>
  <si>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</si>
  <si>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</si>
  <si>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</si>
  <si>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</si>
  <si>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</si>
  <si>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</si>
  <si>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</si>
  <si>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</si>
  <si>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</si>
  <si>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</si>
  <si>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</si>
  <si>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</si>
  <si>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</si>
  <si>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</si>
  <si>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</si>
  <si>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</si>
  <si>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</si>
  <si>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</si>
  <si>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</si>
  <si>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</si>
  <si>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</si>
  <si>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</si>
  <si>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</si>
  <si>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</si>
  <si>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</si>
  <si>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</si>
  <si>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</si>
  <si>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</si>
  <si>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</si>
  <si>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</si>
  <si>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</si>
  <si>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</si>
  <si>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</si>
  <si>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</si>
  <si>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</si>
  <si>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</si>
  <si>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</si>
  <si>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</si>
  <si>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</si>
  <si>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</si>
  <si>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</si>
  <si>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</si>
  <si>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</si>
  <si>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</si>
  <si>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</si>
  <si>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</si>
  <si>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</si>
  <si>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</si>
  <si>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</si>
  <si>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</si>
  <si>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</si>
  <si>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</si>
  <si>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</si>
  <si>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</si>
  <si>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</si>
  <si>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</si>
  <si>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</si>
  <si>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</si>
  <si>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</si>
  <si>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</si>
  <si>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</si>
  <si>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</si>
  <si>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</si>
  <si>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</si>
  <si>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</si>
  <si>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</si>
  <si>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</si>
  <si>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</si>
  <si>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</si>
  <si>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</si>
  <si>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</si>
  <si>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</si>
  <si>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</si>
  <si>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</si>
  <si>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</si>
  <si>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</si>
  <si>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</si>
  <si>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</si>
  <si>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</si>
  <si>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</si>
  <si>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</si>
  <si>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</si>
  <si>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</si>
  <si>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</si>
  <si>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</si>
  <si>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</si>
  <si>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</si>
  <si>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</si>
  <si>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</si>
  <si>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</si>
  <si>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</si>
  <si>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</si>
  <si>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</si>
  <si>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</si>
  <si>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</si>
  <si>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</si>
  <si>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</si>
  <si>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</si>
  <si>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</si>
  <si>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</si>
  <si>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</si>
  <si>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</si>
  <si>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</si>
  <si>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</si>
  <si>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</si>
  <si>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</si>
  <si>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</si>
  <si>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</si>
  <si>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</si>
  <si>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</si>
  <si>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</si>
  <si>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</si>
  <si>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</si>
  <si>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</si>
  <si>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</si>
  <si>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</si>
  <si>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</si>
  <si>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</si>
  <si>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</si>
  <si>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</si>
  <si>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</si>
  <si>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</si>
  <si>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</si>
  <si>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</si>
  <si>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</si>
  <si>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</si>
  <si>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</si>
  <si>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</si>
  <si>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</si>
  <si>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</si>
  <si>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</si>
  <si>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</si>
  <si>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</si>
  <si>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</si>
  <si>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</si>
  <si>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</si>
  <si>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</si>
  <si>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</si>
  <si>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</si>
  <si>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</si>
  <si>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</si>
  <si>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</si>
  <si>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</si>
  <si>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</si>
  <si>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</si>
  <si>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</si>
  <si>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</si>
  <si>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</si>
  <si>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</si>
  <si>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</si>
  <si>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</si>
  <si>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</si>
  <si>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</si>
  <si>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</si>
  <si>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</si>
  <si>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</si>
  <si>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</si>
  <si>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</si>
  <si>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</si>
  <si>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</si>
  <si>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</si>
  <si>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</si>
  <si>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</si>
  <si>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</si>
  <si>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</si>
  <si>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</si>
  <si>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</si>
  <si>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</si>
  <si>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</si>
  <si>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</si>
  <si>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</si>
  <si>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</si>
  <si>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</si>
  <si>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</si>
  <si>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</si>
  <si>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</si>
  <si>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</si>
  <si>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</si>
  <si>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</si>
  <si>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</si>
  <si>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</si>
  <si>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</si>
  <si>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</si>
  <si>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</si>
  <si>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</si>
  <si>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</si>
  <si>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</si>
  <si>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</si>
  <si>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</si>
  <si>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</si>
  <si>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</si>
  <si>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</si>
  <si>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</si>
  <si>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</si>
  <si>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</si>
  <si>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</si>
  <si>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</si>
  <si>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</si>
  <si>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</si>
  <si>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</si>
  <si>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</si>
  <si>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</si>
  <si>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</si>
  <si>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</si>
  <si>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</si>
  <si>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</si>
  <si>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</si>
  <si>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</si>
  <si>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</si>
  <si>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</si>
  <si>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</si>
  <si>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</si>
  <si>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</si>
  <si>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</si>
  <si>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</si>
  <si>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</si>
  <si>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</si>
  <si>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</si>
  <si>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</si>
  <si>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</si>
  <si>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</si>
  <si>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</si>
  <si>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</si>
  <si>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</si>
  <si>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</si>
  <si>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</si>
  <si>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</si>
  <si>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</si>
  <si>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</si>
  <si>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</si>
  <si>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</si>
  <si>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</si>
  <si>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</si>
  <si>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</si>
  <si>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</si>
  <si>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</si>
  <si>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</si>
  <si>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</si>
  <si>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</si>
  <si>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</si>
  <si>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</si>
  <si>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</si>
  <si>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</si>
  <si>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</si>
  <si>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</si>
  <si>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</si>
  <si>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</si>
  <si>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</si>
  <si>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</si>
  <si>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</si>
  <si>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</si>
  <si>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</si>
  <si>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</si>
  <si>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</si>
  <si>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</si>
  <si>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</si>
  <si>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</si>
  <si>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</si>
  <si>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</si>
  <si>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</si>
  <si>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</si>
  <si>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</si>
  <si>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</si>
  <si>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</si>
  <si>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</si>
  <si>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</si>
  <si>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</si>
  <si>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</si>
  <si>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</si>
  <si>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</si>
  <si>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</si>
  <si>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</si>
  <si>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</si>
  <si>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</si>
  <si>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</si>
  <si>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</si>
  <si>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</si>
  <si>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</si>
  <si>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</si>
  <si>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</si>
  <si>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</si>
  <si>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</si>
  <si>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</si>
  <si>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</si>
  <si>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</si>
  <si>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</si>
  <si>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</si>
  <si>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</si>
  <si>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</si>
  <si>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</si>
  <si>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</si>
  <si>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</si>
  <si>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</si>
  <si>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</si>
  <si>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</si>
  <si>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</si>
  <si>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</si>
  <si>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</si>
  <si>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</si>
  <si>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</si>
  <si>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</si>
  <si>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</si>
  <si>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</si>
  <si>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</si>
  <si>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</si>
  <si>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</si>
  <si>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</si>
  <si>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</si>
  <si>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</si>
  <si>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</si>
  <si>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</si>
  <si>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</si>
  <si>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</si>
  <si>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</si>
  <si>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</si>
  <si>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</si>
  <si>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</si>
  <si>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</si>
  <si>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</si>
  <si>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</si>
  <si>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</si>
  <si>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</si>
  <si>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</si>
  <si>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</si>
  <si>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</si>
  <si>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</si>
  <si>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</si>
  <si>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</si>
  <si>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</si>
  <si>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</si>
  <si>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</si>
  <si>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</si>
  <si>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</si>
  <si>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</si>
  <si>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</si>
  <si>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</si>
  <si>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</si>
  <si>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</si>
  <si>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</si>
  <si>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</si>
  <si>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</si>
  <si>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</si>
  <si>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</si>
  <si>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</si>
  <si>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</si>
  <si>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</si>
  <si>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</si>
  <si>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</si>
  <si>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</si>
  <si>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</si>
  <si>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</si>
  <si>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</si>
  <si>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</si>
  <si>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</si>
  <si>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</si>
  <si>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</si>
  <si>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</si>
  <si>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</si>
  <si>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</si>
  <si>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</si>
  <si>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</si>
  <si>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</si>
  <si>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</si>
  <si>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</si>
  <si>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</si>
  <si>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</si>
  <si>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</si>
  <si>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</si>
  <si>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</si>
  <si>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</si>
  <si>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</si>
  <si>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</si>
  <si>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</si>
  <si>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</si>
  <si>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</si>
  <si>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</si>
  <si>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</si>
  <si>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</si>
  <si>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</si>
  <si>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</si>
  <si>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</si>
  <si>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</si>
  <si>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</si>
  <si>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</si>
  <si>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</si>
  <si>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</si>
  <si>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</si>
  <si>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</si>
  <si>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</si>
  <si>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</si>
  <si>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</si>
  <si>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</si>
  <si>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</si>
  <si>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</si>
  <si>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</si>
  <si>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</si>
  <si>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</si>
  <si>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</si>
  <si>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</si>
  <si>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</si>
  <si>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</si>
  <si>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</si>
  <si>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</si>
  <si>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</si>
  <si>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</si>
  <si>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</si>
  <si>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</si>
  <si>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</si>
  <si>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</si>
  <si>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</si>
  <si>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</si>
  <si>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</si>
  <si>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</si>
  <si>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</si>
  <si>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</si>
  <si>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</si>
  <si>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</si>
  <si>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</si>
  <si>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</si>
  <si>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</si>
  <si>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</si>
  <si>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</si>
  <si>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</si>
  <si>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</si>
  <si>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</si>
  <si>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</si>
  <si>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</si>
  <si>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</si>
  <si>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</si>
  <si>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</si>
  <si>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</si>
  <si>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</si>
  <si>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</si>
  <si>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</si>
  <si>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</si>
  <si>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</si>
  <si>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</si>
  <si>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</si>
  <si>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</si>
  <si>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</si>
  <si>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</si>
  <si>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</si>
  <si>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</si>
  <si>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</si>
  <si>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</si>
  <si>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</si>
  <si>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</si>
  <si>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</si>
  <si>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</si>
  <si>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</si>
  <si>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</si>
  <si>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</si>
  <si>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</si>
  <si>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</si>
  <si>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</si>
  <si>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</si>
  <si>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</si>
  <si>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</si>
  <si>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</si>
  <si>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</si>
  <si>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</si>
  <si>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</si>
  <si>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</si>
  <si>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</si>
  <si>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</si>
  <si>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</si>
  <si>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</si>
  <si>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</si>
  <si>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</si>
  <si>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</si>
  <si>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</si>
  <si>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</si>
  <si>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</si>
  <si>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</si>
  <si>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</si>
  <si>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</si>
  <si>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</si>
  <si>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</si>
  <si>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</si>
  <si>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</si>
  <si>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</si>
  <si>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</si>
  <si>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</si>
  <si>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</si>
  <si>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</si>
  <si>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</si>
  <si>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</si>
  <si>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</si>
  <si>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</si>
  <si>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</si>
  <si>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</si>
  <si>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</si>
  <si>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</si>
  <si>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</si>
  <si>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</si>
  <si>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</si>
  <si>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</si>
  <si>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</si>
  <si>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</si>
  <si>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</si>
  <si>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</si>
  <si>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</si>
  <si>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</si>
  <si>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</si>
  <si>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</si>
  <si>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</si>
  <si>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</si>
  <si>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</si>
  <si>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</si>
  <si>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</si>
  <si>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</si>
  <si>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</si>
  <si>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</si>
  <si>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</si>
  <si>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</si>
  <si>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</si>
  <si>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</si>
  <si>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</si>
  <si>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</si>
  <si>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</si>
  <si>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</si>
  <si>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</si>
  <si>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</si>
  <si>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</si>
  <si>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</si>
  <si>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</si>
  <si>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</si>
  <si>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</si>
  <si>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</si>
  <si>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</si>
  <si>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</si>
  <si>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</si>
  <si>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</si>
  <si>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</si>
  <si>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</si>
  <si>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</si>
  <si>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</si>
  <si>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</si>
  <si>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</si>
  <si>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</si>
  <si>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</si>
  <si>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</si>
  <si>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</si>
  <si>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</si>
  <si>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</si>
  <si>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</si>
  <si>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</si>
  <si>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</si>
  <si>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</si>
  <si>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</si>
  <si>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</si>
  <si>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</si>
  <si>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</si>
  <si>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</si>
  <si>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</si>
  <si>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</si>
  <si>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</si>
  <si>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</si>
  <si>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</si>
  <si>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</si>
  <si>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</si>
  <si>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</si>
  <si>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</si>
  <si>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</si>
  <si>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</si>
  <si>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</si>
  <si>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</si>
  <si>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</si>
  <si>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</si>
  <si>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</si>
  <si>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</si>
  <si>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</si>
  <si>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</si>
  <si>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</si>
  <si>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</si>
  <si>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</si>
  <si>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</si>
  <si>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</si>
  <si>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</si>
  <si>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</si>
  <si>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</si>
  <si>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</si>
  <si>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</si>
  <si>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</si>
  <si>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</si>
  <si>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</si>
  <si>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</si>
  <si>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</si>
  <si>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</si>
  <si>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</si>
  <si>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</si>
  <si>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</si>
  <si>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</si>
  <si>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</si>
  <si>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</si>
  <si>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</si>
  <si>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</si>
  <si>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</si>
  <si>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</si>
  <si>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</si>
  <si>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</si>
  <si>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</si>
  <si>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</si>
  <si>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</si>
  <si>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</si>
  <si>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</si>
  <si>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</si>
  <si>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</si>
  <si>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</si>
  <si>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</si>
  <si>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</si>
  <si>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</si>
  <si>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</si>
  <si>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</si>
  <si>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</si>
  <si>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</si>
  <si>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</si>
  <si>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</si>
  <si>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</si>
  <si>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</si>
  <si>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</si>
  <si>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</si>
  <si>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</si>
  <si>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</si>
  <si>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</si>
  <si>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</si>
  <si>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</si>
  <si>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</si>
  <si>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</si>
  <si>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</si>
  <si>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</si>
  <si>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</si>
  <si>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</si>
  <si>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</si>
  <si>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</si>
  <si>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</si>
  <si>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</si>
  <si>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</si>
  <si>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</si>
  <si>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</si>
  <si>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</si>
  <si>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</si>
  <si>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</si>
  <si>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</si>
  <si>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</si>
  <si>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</si>
  <si>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</si>
  <si>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</si>
  <si>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</si>
  <si>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</si>
  <si>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</si>
  <si>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</si>
  <si>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</si>
  <si>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</si>
  <si>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</si>
  <si>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</si>
  <si>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</si>
  <si>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</si>
  <si>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</si>
  <si>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</si>
  <si>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</si>
  <si>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</si>
  <si>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</si>
  <si>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</si>
  <si>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</si>
  <si>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</si>
  <si>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</si>
  <si>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</si>
  <si>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</si>
  <si>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</si>
  <si>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</si>
  <si>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</si>
  <si>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</si>
  <si>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</si>
  <si>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</si>
  <si>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</si>
  <si>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</si>
  <si>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</si>
  <si>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</si>
  <si>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</si>
  <si>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</si>
  <si>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</si>
  <si>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</si>
  <si>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</si>
  <si>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</si>
  <si>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</si>
  <si>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</si>
  <si>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</si>
  <si>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</si>
  <si>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</si>
  <si>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</si>
  <si>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</si>
  <si>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</si>
  <si>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</si>
  <si>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</si>
  <si>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</si>
  <si>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</si>
  <si>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</si>
  <si>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</si>
  <si>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</si>
  <si>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</si>
  <si>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</si>
  <si>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</si>
  <si>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</si>
  <si>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</si>
  <si>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</si>
  <si>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</si>
  <si>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</si>
  <si>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</si>
  <si>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</si>
  <si>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</si>
  <si>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</si>
  <si>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</si>
  <si>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</si>
  <si>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</si>
  <si>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</si>
  <si>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</si>
  <si>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</si>
  <si>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</si>
  <si>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</si>
  <si>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</si>
  <si>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</si>
  <si>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</si>
  <si>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</si>
  <si>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</si>
  <si>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</si>
  <si>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</si>
  <si>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</si>
  <si>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</si>
  <si>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</si>
  <si>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</si>
  <si>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</si>
  <si>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</si>
  <si>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</si>
  <si>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</si>
  <si>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</si>
  <si>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</si>
  <si>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</si>
  <si>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</si>
  <si>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</si>
  <si>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</si>
  <si>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</si>
  <si>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</si>
  <si>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</si>
  <si>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</si>
  <si>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</si>
  <si>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</si>
  <si>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</si>
  <si>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</si>
  <si>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</si>
  <si>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</si>
  <si>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</si>
  <si>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</si>
  <si>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</si>
  <si>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</si>
  <si>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</si>
  <si>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</si>
  <si>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</si>
  <si>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</si>
  <si>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</si>
  <si>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</si>
  <si>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</si>
  <si>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</si>
  <si>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</si>
  <si>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</si>
  <si>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</si>
  <si>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</si>
  <si>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</si>
  <si>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</si>
  <si>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</si>
  <si>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</si>
  <si>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</si>
  <si>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</si>
  <si>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</si>
  <si>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</si>
  <si>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</si>
  <si>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</si>
  <si>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</si>
  <si>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</si>
  <si>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</si>
  <si>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</si>
  <si>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</si>
  <si>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</si>
  <si>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</si>
  <si>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</si>
  <si>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</si>
  <si>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</si>
  <si>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</si>
  <si>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</si>
  <si>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</si>
  <si>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</si>
  <si>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</si>
  <si>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</si>
  <si>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</si>
  <si>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</si>
  <si>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</si>
  <si>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</si>
  <si>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</si>
  <si>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</si>
  <si>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</si>
  <si>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</si>
  <si>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</si>
  <si>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</si>
  <si>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</si>
  <si>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</si>
  <si>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</si>
  <si>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</si>
  <si>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</si>
  <si>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</si>
  <si>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</si>
  <si>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</si>
  <si>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</si>
  <si>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</si>
  <si>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</si>
  <si>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</si>
  <si>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</si>
  <si>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</si>
  <si>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</si>
  <si>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</si>
  <si>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</si>
  <si>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</si>
  <si>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</si>
  <si>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</si>
  <si>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</si>
  <si>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</si>
  <si>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</si>
  <si>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</si>
  <si>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</si>
  <si>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</si>
  <si>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</si>
  <si>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</si>
  <si>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</si>
  <si>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</si>
  <si>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</si>
  <si>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</si>
  <si>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</si>
  <si>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</si>
  <si>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</si>
  <si>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</si>
  <si>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</si>
  <si>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</si>
  <si>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</si>
  <si>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</si>
  <si>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</si>
  <si>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</si>
  <si>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</si>
  <si>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</si>
  <si>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</si>
  <si>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</si>
  <si>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</si>
  <si>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</si>
  <si>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</si>
  <si>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</si>
  <si>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</si>
  <si>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</si>
  <si>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</si>
  <si>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</si>
  <si>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</si>
  <si>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</si>
  <si>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</si>
  <si>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</si>
  <si>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</si>
  <si>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</si>
  <si>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</si>
  <si>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</si>
  <si>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</si>
  <si>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</si>
  <si>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</si>
  <si>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</si>
  <si>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</si>
  <si>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</si>
  <si>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</si>
  <si>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</si>
  <si>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</si>
  <si>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</si>
  <si>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</si>
  <si>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</si>
  <si>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</si>
  <si>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</si>
  <si>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</si>
  <si>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</si>
  <si>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</si>
  <si>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</si>
  <si>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</si>
  <si>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</si>
  <si>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</si>
  <si>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</si>
  <si>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</si>
  <si>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</si>
  <si>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</si>
  <si>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</si>
  <si>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</si>
  <si>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</si>
  <si>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</si>
  <si>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</si>
  <si>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</si>
  <si>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</si>
  <si>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</si>
  <si>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</si>
  <si>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</si>
  <si>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</si>
  <si>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</si>
  <si>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</si>
  <si>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</si>
  <si>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</si>
  <si>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</si>
  <si>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</si>
  <si>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</si>
  <si>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</si>
  <si>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</si>
  <si>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</si>
  <si>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</si>
  <si>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</si>
  <si>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</si>
  <si>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</si>
  <si>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</si>
  <si>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</si>
  <si>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</si>
  <si>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</si>
  <si>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</si>
  <si>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</si>
  <si>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</si>
  <si>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</si>
  <si>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</si>
  <si>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</si>
  <si>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</si>
  <si>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</si>
  <si>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</si>
  <si>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</si>
  <si>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</si>
  <si>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</si>
  <si>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</si>
  <si>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</si>
  <si>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</si>
  <si>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</si>
  <si>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</si>
  <si>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</si>
  <si>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</si>
  <si>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</si>
  <si>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</si>
  <si>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</si>
  <si>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</si>
  <si>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</si>
  <si>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</si>
  <si>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</si>
  <si>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</si>
  <si>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</si>
  <si>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</si>
  <si>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</si>
  <si>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</si>
  <si>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</si>
  <si>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</si>
  <si>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</si>
  <si>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</si>
  <si>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</si>
  <si>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</si>
  <si>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</si>
  <si>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</si>
  <si>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</si>
  <si>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</si>
  <si>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</si>
  <si>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</si>
  <si>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</si>
  <si>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</si>
  <si>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</si>
  <si>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</si>
  <si>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</si>
  <si>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</si>
  <si>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</si>
  <si>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</si>
  <si>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</si>
  <si>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</si>
  <si>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</si>
  <si>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</si>
  <si>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</si>
  <si>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</si>
  <si>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</si>
  <si>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</si>
  <si>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</si>
  <si>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</si>
  <si>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</si>
  <si>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</si>
  <si>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</si>
  <si>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</si>
  <si>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</si>
  <si>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</si>
  <si>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</si>
  <si>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</si>
  <si>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</si>
  <si>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</si>
  <si>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</si>
  <si>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</si>
  <si>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</si>
  <si>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</si>
  <si>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</si>
  <si>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</si>
  <si>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</si>
  <si>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</si>
  <si>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</si>
  <si>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</si>
  <si>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</si>
  <si>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</si>
  <si>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</si>
  <si>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</si>
  <si>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</si>
  <si>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</si>
  <si>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</si>
  <si>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</si>
  <si>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</si>
  <si>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</si>
  <si>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</si>
  <si>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</si>
  <si>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</si>
  <si>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</si>
  <si>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</si>
  <si>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</si>
  <si>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</si>
  <si>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</si>
  <si>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</si>
  <si>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</si>
  <si>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</si>
  <si>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</si>
  <si>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</si>
  <si>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</si>
  <si>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</si>
  <si>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</si>
  <si>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</si>
  <si>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</si>
  <si>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</si>
  <si>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</si>
  <si>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</si>
  <si>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</si>
  <si>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</si>
  <si>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</si>
  <si>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</si>
  <si>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</si>
  <si>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</si>
  <si>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</si>
  <si>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</si>
  <si>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</si>
  <si>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</si>
  <si>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</si>
  <si>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</si>
  <si>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</si>
  <si>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</si>
  <si>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</si>
  <si>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</si>
  <si>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</si>
  <si>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</si>
  <si>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</si>
  <si>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</si>
  <si>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</si>
  <si>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</si>
  <si>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</si>
  <si>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</si>
  <si>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</si>
  <si>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</si>
  <si>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</si>
  <si>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</si>
  <si>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</si>
  <si>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</si>
  <si>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</si>
  <si>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</si>
  <si>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</si>
  <si>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</si>
  <si>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</si>
  <si>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</si>
  <si>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</si>
  <si>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</si>
  <si>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</si>
  <si>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</si>
  <si>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</si>
  <si>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</si>
  <si>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</si>
  <si>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</si>
  <si>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</si>
  <si>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</si>
  <si>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</si>
  <si>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</si>
  <si>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</si>
  <si>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</si>
  <si>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</si>
  <si>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</si>
  <si>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</si>
  <si>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</si>
  <si>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</si>
  <si>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</si>
  <si>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</si>
  <si>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</si>
  <si>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</si>
  <si>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</si>
  <si>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</si>
  <si>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</si>
  <si>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</si>
  <si>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</si>
  <si>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</si>
  <si>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</si>
  <si>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</si>
  <si>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</si>
  <si>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</si>
  <si>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</si>
  <si>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</si>
  <si>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</si>
  <si>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</si>
  <si>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</si>
  <si>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</si>
  <si>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</si>
  <si>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</si>
  <si>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</si>
  <si>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</si>
  <si>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</si>
  <si>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</si>
  <si>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</si>
  <si>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</si>
  <si>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</si>
  <si>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</si>
  <si>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</si>
  <si>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</si>
  <si>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</si>
  <si>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</si>
  <si>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</si>
  <si>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</si>
  <si>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</si>
  <si>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</si>
  <si>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</si>
  <si>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</si>
  <si>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</si>
  <si>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</si>
  <si>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</si>
  <si>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</si>
  <si>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</si>
  <si>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</si>
  <si>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</si>
  <si>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</si>
  <si>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</si>
  <si>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</si>
  <si>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</si>
  <si>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</si>
  <si>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</si>
  <si>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</si>
  <si>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</si>
  <si>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</si>
  <si>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</si>
  <si>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</si>
  <si>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</si>
  <si>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</si>
  <si>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</si>
  <si>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</si>
  <si>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</si>
  <si>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</si>
  <si>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</si>
  <si>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</si>
  <si>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</si>
  <si>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</si>
  <si>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</si>
  <si>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</si>
  <si>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</si>
  <si>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</si>
  <si>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</si>
  <si>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</si>
  <si>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</si>
  <si>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</si>
  <si>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</si>
  <si>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</si>
  <si>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</si>
  <si>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</si>
  <si>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</si>
  <si>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</si>
  <si>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</si>
  <si>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</si>
  <si>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</si>
  <si>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</si>
  <si>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</si>
  <si>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</si>
  <si>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</si>
  <si>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</si>
  <si>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</si>
  <si>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</si>
  <si>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</si>
  <si>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</si>
  <si>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</si>
  <si>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</si>
  <si>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</si>
  <si>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</si>
  <si>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</si>
  <si>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</si>
  <si>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</si>
  <si>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</si>
  <si>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</si>
  <si>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</si>
  <si>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</si>
  <si>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</si>
  <si>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</si>
  <si>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</si>
  <si>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</si>
  <si>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</si>
  <si>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</si>
  <si>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</si>
  <si>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</si>
  <si>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</si>
  <si>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</si>
  <si>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</si>
  <si>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</si>
  <si>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</si>
  <si>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</si>
  <si>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</si>
  <si>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</si>
  <si>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</si>
  <si>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</si>
  <si>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</si>
  <si>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</si>
  <si>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</si>
  <si>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</si>
  <si>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</si>
  <si>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</si>
  <si>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</si>
  <si>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</si>
  <si>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</si>
  <si>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</si>
  <si>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</si>
  <si>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</si>
  <si>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</si>
  <si>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</si>
  <si>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</si>
  <si>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</si>
  <si>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</si>
  <si>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</si>
  <si>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</si>
  <si>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</si>
  <si>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</si>
  <si>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</si>
  <si>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</si>
  <si>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</si>
  <si>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</si>
  <si>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</si>
  <si>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</si>
  <si>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</si>
  <si>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</si>
  <si>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</si>
  <si>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</si>
  <si>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</si>
  <si>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</si>
  <si>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</si>
  <si>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</si>
  <si>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</si>
  <si>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</si>
  <si>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</si>
  <si>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</si>
  <si>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</si>
  <si>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</si>
  <si>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</si>
  <si>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</si>
  <si>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</si>
  <si>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</si>
  <si>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</si>
  <si>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</si>
  <si>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</si>
  <si>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</si>
  <si>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</si>
  <si>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</si>
  <si>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</si>
  <si>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</si>
  <si>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</si>
  <si>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</si>
  <si>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</si>
  <si>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</si>
  <si>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</si>
  <si>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</si>
  <si>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</si>
  <si>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</si>
  <si>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</si>
  <si>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</si>
  <si>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</si>
  <si>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</si>
  <si>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</si>
  <si>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</si>
  <si>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</si>
  <si>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</si>
  <si>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</si>
  <si>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</si>
  <si>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</si>
  <si>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</si>
  <si>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</si>
  <si>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</si>
  <si>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</si>
  <si>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</si>
  <si>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</si>
  <si>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</si>
  <si>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</si>
  <si>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</si>
  <si>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</si>
  <si>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</si>
  <si>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</si>
  <si>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</si>
  <si>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</si>
  <si>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</si>
  <si>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</si>
  <si>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</si>
  <si>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</si>
  <si>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</si>
  <si>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</si>
  <si>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</si>
  <si>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</si>
  <si>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</si>
  <si>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</si>
  <si>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</si>
  <si>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</si>
  <si>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</si>
  <si>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</si>
  <si>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</si>
  <si>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</si>
  <si>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</si>
  <si>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</si>
  <si>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</si>
  <si>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</si>
  <si>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</si>
  <si>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</si>
  <si>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</si>
  <si>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</si>
  <si>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</si>
  <si>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</si>
  <si>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</si>
  <si>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</si>
  <si>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</si>
  <si>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</si>
  <si>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</si>
  <si>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</si>
  <si>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</si>
  <si>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</si>
  <si>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</si>
  <si>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</si>
  <si>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</si>
  <si>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</si>
  <si>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</si>
  <si>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</si>
  <si>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</si>
  <si>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</si>
  <si>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</si>
  <si>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</si>
  <si>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</si>
  <si>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</si>
  <si>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</si>
  <si>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</si>
  <si>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</si>
  <si>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</si>
  <si>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</si>
  <si>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</si>
  <si>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</si>
  <si>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</si>
  <si>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</si>
  <si>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</si>
  <si>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</si>
  <si>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</si>
  <si>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</si>
  <si>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</si>
  <si>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</si>
  <si>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</si>
  <si>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</si>
  <si>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</si>
  <si>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</si>
  <si>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</si>
  <si>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</si>
  <si>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</si>
  <si>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</si>
  <si>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</si>
  <si>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</si>
  <si>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</si>
  <si>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</si>
  <si>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</si>
  <si>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</si>
  <si>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</si>
  <si>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</si>
  <si>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</si>
  <si>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</si>
  <si>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</si>
  <si>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</si>
  <si>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</si>
  <si>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</si>
  <si>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</si>
  <si>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</si>
  <si>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</si>
  <si>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</si>
  <si>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</si>
  <si>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</si>
  <si>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</si>
  <si>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</si>
  <si>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</si>
  <si>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</si>
  <si>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</si>
  <si>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</si>
  <si>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</si>
  <si>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</si>
  <si>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</si>
  <si>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</si>
  <si>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</si>
  <si>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</si>
  <si>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</si>
  <si>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</si>
  <si>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</si>
  <si>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</si>
  <si>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</si>
  <si>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</si>
  <si>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</si>
  <si>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</si>
  <si>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</si>
  <si>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</si>
  <si>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</si>
  <si>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</si>
  <si>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</si>
  <si>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</si>
  <si>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</si>
  <si>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</si>
  <si>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</si>
  <si>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</si>
  <si>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</si>
  <si>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</si>
  <si>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</si>
  <si>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</si>
  <si>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</si>
  <si>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</si>
  <si>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</si>
  <si>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</si>
  <si>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</si>
  <si>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</si>
  <si>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</si>
  <si>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</si>
  <si>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</si>
  <si>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</si>
  <si>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</si>
  <si>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</si>
  <si>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</si>
  <si>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</si>
  <si>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</si>
  <si>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</si>
  <si>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</si>
  <si>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</si>
  <si>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</si>
  <si>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</si>
  <si>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</si>
  <si>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</si>
  <si>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</si>
  <si>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</si>
  <si>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</si>
  <si>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</si>
  <si>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</si>
  <si>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</si>
  <si>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</si>
  <si>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</si>
  <si>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</si>
  <si>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</si>
  <si>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</si>
  <si>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</si>
  <si>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</si>
  <si>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</si>
  <si>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</si>
  <si>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</si>
  <si>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</si>
  <si>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</si>
  <si>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</si>
  <si>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</si>
  <si>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</si>
  <si>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</si>
  <si>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</si>
  <si>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</si>
  <si>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</si>
  <si>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</si>
  <si>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</si>
  <si>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</si>
  <si>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</si>
  <si>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</si>
  <si>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</si>
  <si>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</si>
  <si>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</si>
  <si>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</si>
  <si>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</si>
  <si>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</si>
  <si>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</si>
  <si>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</si>
  <si>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</si>
  <si>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</si>
  <si>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</si>
  <si>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</si>
  <si>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</si>
  <si>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</si>
  <si>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</si>
  <si>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</si>
  <si>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</si>
  <si>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</si>
  <si>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</si>
  <si>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</si>
  <si>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</si>
  <si>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</si>
  <si>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</si>
  <si>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</si>
  <si>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</si>
  <si>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</si>
  <si>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</si>
  <si>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</si>
  <si>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</si>
  <si>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</si>
  <si>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</si>
  <si>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</si>
  <si>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</si>
  <si>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</si>
  <si>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</si>
  <si>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</si>
  <si>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</si>
  <si>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</si>
  <si>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</si>
  <si>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</si>
  <si>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</si>
  <si>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</si>
  <si>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</si>
  <si>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</si>
  <si>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</si>
  <si>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</si>
  <si>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</si>
  <si>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</si>
  <si>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</si>
  <si>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</si>
  <si>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</si>
  <si>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</si>
  <si>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</si>
  <si>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</si>
  <si>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</si>
  <si>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</si>
  <si>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</si>
  <si>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</si>
  <si>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</si>
  <si>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</si>
  <si>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</si>
  <si>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</si>
  <si>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</si>
  <si>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</si>
  <si>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</si>
  <si>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</si>
  <si>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</si>
  <si>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</si>
  <si>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</si>
  <si>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</si>
  <si>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</si>
  <si>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</si>
  <si>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</si>
  <si>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</si>
  <si>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</si>
  <si>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</si>
  <si>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</si>
  <si>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</si>
  <si>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</si>
  <si>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</si>
  <si>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</si>
  <si>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</si>
  <si>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</si>
  <si>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</si>
  <si>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</si>
  <si>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</si>
  <si>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</si>
  <si>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</si>
  <si>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</si>
  <si>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</si>
  <si>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</si>
  <si>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</si>
  <si>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</si>
  <si>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</si>
  <si>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</si>
  <si>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</si>
  <si>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</si>
  <si>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</si>
  <si>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</si>
  <si>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</si>
  <si>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</si>
  <si>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</si>
  <si>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</si>
  <si>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</si>
  <si>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</si>
  <si>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</si>
  <si>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</si>
  <si>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</si>
  <si>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</si>
  <si>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</si>
  <si>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</si>
  <si>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</si>
  <si>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</si>
  <si>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</si>
  <si>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</si>
  <si>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</si>
  <si>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</si>
  <si>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</si>
  <si>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</si>
  <si>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</si>
  <si>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</si>
  <si>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</si>
  <si>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</si>
  <si>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</si>
  <si>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</si>
  <si>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</si>
  <si>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</si>
  <si>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</si>
  <si>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</si>
  <si>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</si>
  <si>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</si>
  <si>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</si>
  <si>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</si>
  <si>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</si>
  <si>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</si>
  <si>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</si>
  <si>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</si>
  <si>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</si>
  <si>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</si>
  <si>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</si>
  <si>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</si>
  <si>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</si>
  <si>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</si>
  <si>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</si>
  <si>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</si>
  <si>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</si>
  <si>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</si>
  <si>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</si>
  <si>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</si>
  <si>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</si>
  <si>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</si>
  <si>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</si>
  <si>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</si>
  <si>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</si>
  <si>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</si>
  <si>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</si>
  <si>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</si>
  <si>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</si>
  <si>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</si>
  <si>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</si>
  <si>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</si>
  <si>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</si>
  <si>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</si>
  <si>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</si>
  <si>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</si>
  <si>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</si>
  <si>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</si>
  <si>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</si>
  <si>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</si>
  <si>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</si>
  <si>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</si>
  <si>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</si>
  <si>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</si>
  <si>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</si>
  <si>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</si>
  <si>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</si>
  <si>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</si>
  <si>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</si>
  <si>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</si>
  <si>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</si>
  <si>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</si>
  <si>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</si>
  <si>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</si>
  <si>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</si>
  <si>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</si>
  <si>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</si>
  <si>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</si>
  <si>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</si>
  <si>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</si>
  <si>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</si>
  <si>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</si>
  <si>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</si>
  <si>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</si>
  <si>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</si>
  <si>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</si>
  <si>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</si>
  <si>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</si>
  <si>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</si>
  <si>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</si>
  <si>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</si>
  <si>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</si>
  <si>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</si>
  <si>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</si>
  <si>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</si>
  <si>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</si>
  <si>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</si>
  <si>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</si>
  <si>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</si>
  <si>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</si>
  <si>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</si>
  <si>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</si>
  <si>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</si>
  <si>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</si>
  <si>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</si>
  <si>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</si>
  <si>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</si>
  <si>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</si>
  <si>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</si>
  <si>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</si>
  <si>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</si>
  <si>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</si>
  <si>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</si>
  <si>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</si>
  <si>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</si>
  <si>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</si>
  <si>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</si>
  <si>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</si>
  <si>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</si>
  <si>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</si>
  <si>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</si>
  <si>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</si>
  <si>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</si>
  <si>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</si>
  <si>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</si>
  <si>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</si>
  <si>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</si>
  <si>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</si>
  <si>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</si>
  <si>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</si>
  <si>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</si>
  <si>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</si>
  <si>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</si>
  <si>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</si>
  <si>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</si>
  <si>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</si>
  <si>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</si>
  <si>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</si>
  <si>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</si>
  <si>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</si>
  <si>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</si>
  <si>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</si>
  <si>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</si>
  <si>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</si>
  <si>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</si>
  <si>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</si>
  <si>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</si>
  <si>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</si>
  <si>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</si>
  <si>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</si>
  <si>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</si>
  <si>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</si>
  <si>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</si>
  <si>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</si>
  <si>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</si>
  <si>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</si>
  <si>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</si>
  <si>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</si>
  <si>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</si>
  <si>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</si>
  <si>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</si>
  <si>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</si>
  <si>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</si>
  <si>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</si>
  <si>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</si>
  <si>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</si>
  <si>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</si>
  <si>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</si>
  <si>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</si>
  <si>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</si>
  <si>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</si>
  <si>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</si>
  <si>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</si>
  <si>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</si>
  <si>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</si>
  <si>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</si>
  <si>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</si>
  <si>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</si>
  <si>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</si>
  <si>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</si>
  <si>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</si>
  <si>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</si>
  <si>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</si>
  <si>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</si>
  <si>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</si>
  <si>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</si>
  <si>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</si>
  <si>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</si>
  <si>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</si>
  <si>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</si>
  <si>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</si>
  <si>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</si>
  <si>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</si>
  <si>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</si>
  <si>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</si>
  <si>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</si>
  <si>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</si>
  <si>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</si>
  <si>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</si>
  <si>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</si>
  <si>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</si>
  <si>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</si>
  <si>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</si>
  <si>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</si>
  <si>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</si>
  <si>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</si>
  <si>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</si>
  <si>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</si>
  <si>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</si>
  <si>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</si>
  <si>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</si>
  <si>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</si>
  <si>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</si>
  <si>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</si>
  <si>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</si>
  <si>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</si>
  <si>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</si>
  <si>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</si>
  <si>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</si>
  <si>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</si>
  <si>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</si>
  <si>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</si>
  <si>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</si>
  <si>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</si>
  <si>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</si>
  <si>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</si>
  <si>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</si>
  <si>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</si>
  <si>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</si>
  <si>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</si>
  <si>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</si>
  <si>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</si>
  <si>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</si>
  <si>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</si>
  <si>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</si>
  <si>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</si>
  <si>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</si>
  <si>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</si>
  <si>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</si>
  <si>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</si>
  <si>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</si>
  <si>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</si>
  <si>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</si>
  <si>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</si>
  <si>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</si>
  <si>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</si>
  <si>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</si>
  <si>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</si>
  <si>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</si>
  <si>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</si>
  <si>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</si>
  <si>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</si>
  <si>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</si>
  <si>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</si>
  <si>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</si>
  <si>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</si>
  <si>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</si>
  <si>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</si>
  <si>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</si>
  <si>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</si>
  <si>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</si>
  <si>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</si>
  <si>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</si>
  <si>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</si>
  <si>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</si>
  <si>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</si>
  <si>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</si>
  <si>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</si>
  <si>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</si>
  <si>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</si>
  <si>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</si>
  <si>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</si>
  <si>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</si>
  <si>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</si>
  <si>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</si>
  <si>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</si>
  <si>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</si>
  <si>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</si>
  <si>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</si>
  <si>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</si>
  <si>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</si>
  <si>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</si>
  <si>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</si>
  <si>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</si>
  <si>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</si>
  <si>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</si>
  <si>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</si>
  <si>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</si>
  <si>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</si>
  <si>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</si>
  <si>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</si>
  <si>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</si>
  <si>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</si>
  <si>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</si>
  <si>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</si>
  <si>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</si>
  <si>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</si>
  <si>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</si>
  <si>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</si>
  <si>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</si>
  <si>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</si>
  <si>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</si>
  <si>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</si>
  <si>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</si>
  <si>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</si>
  <si>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</si>
  <si>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</si>
  <si>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</si>
  <si>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</si>
  <si>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</si>
  <si>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</si>
  <si>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</si>
  <si>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</si>
  <si>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</si>
  <si>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</si>
  <si>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</si>
  <si>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</si>
  <si>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</si>
  <si>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</si>
  <si>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</si>
  <si>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</si>
  <si>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</si>
  <si>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</si>
  <si>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</si>
  <si>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</si>
  <si>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</si>
  <si>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</si>
  <si>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</si>
  <si>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</si>
  <si>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</si>
  <si>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</si>
  <si>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</si>
  <si>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</si>
  <si>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</si>
  <si>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</si>
  <si>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</si>
  <si>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</si>
  <si>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</si>
  <si>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</si>
  <si>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</si>
  <si>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</si>
  <si>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</si>
  <si>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</si>
  <si>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</si>
  <si>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</si>
  <si>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</si>
  <si>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</si>
  <si>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</si>
  <si>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</si>
  <si>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</si>
  <si>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</si>
  <si>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</si>
  <si>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</si>
  <si>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</si>
  <si>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</si>
  <si>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</si>
  <si>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</si>
  <si>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</si>
  <si>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</si>
  <si>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</si>
  <si>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</si>
  <si>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</si>
  <si>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</si>
  <si>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</si>
  <si>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</si>
  <si>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</si>
  <si>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</si>
  <si>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</si>
  <si>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</si>
  <si>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</si>
  <si>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</si>
  <si>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</si>
  <si>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</si>
  <si>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</si>
  <si>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</si>
  <si>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</si>
  <si>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</si>
  <si>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</si>
  <si>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</si>
  <si>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</si>
  <si>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</si>
  <si>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</si>
  <si>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</si>
  <si>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</si>
  <si>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</si>
  <si>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</si>
  <si>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</si>
  <si>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</si>
  <si>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</si>
  <si>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</si>
  <si>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</si>
  <si>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</si>
  <si>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</si>
  <si>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</si>
  <si>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</si>
  <si>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</si>
  <si>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</si>
  <si>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</si>
  <si>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</si>
  <si>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</si>
  <si>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</si>
  <si>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</si>
  <si>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</si>
  <si>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</si>
  <si>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</si>
  <si>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</si>
  <si>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</si>
  <si>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</si>
  <si>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</si>
  <si>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</si>
  <si>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</si>
  <si>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</si>
  <si>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</si>
  <si>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</si>
  <si>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</si>
  <si>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</si>
  <si>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</si>
  <si>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</si>
  <si>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</si>
  <si>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</si>
  <si>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</si>
  <si>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</si>
  <si>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</si>
  <si>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</si>
  <si>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</si>
  <si>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</si>
  <si>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</si>
  <si>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</si>
  <si>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</si>
  <si>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</si>
  <si>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</si>
  <si>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</si>
  <si>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</si>
  <si>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</si>
  <si>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</si>
  <si>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</si>
  <si>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</si>
  <si>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</si>
  <si>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</si>
  <si>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</si>
  <si>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</si>
  <si>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</si>
  <si>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</si>
  <si>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</si>
  <si>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</si>
  <si>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</si>
  <si>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</si>
  <si>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</si>
  <si>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</si>
  <si>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</si>
  <si>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</si>
  <si>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</si>
  <si>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</si>
  <si>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</si>
  <si>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</si>
  <si>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</si>
  <si>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</si>
  <si>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</si>
  <si>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</si>
  <si>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</si>
  <si>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</si>
  <si>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</si>
  <si>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</si>
  <si>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</si>
  <si>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</si>
  <si>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</si>
  <si>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</si>
  <si>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</si>
  <si>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</si>
  <si>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</si>
  <si>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</si>
  <si>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</si>
  <si>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</si>
  <si>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</si>
  <si>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</si>
  <si>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</si>
  <si>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</si>
  <si>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</si>
  <si>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</si>
  <si>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</si>
  <si>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</si>
  <si>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</si>
  <si>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</si>
  <si>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</si>
  <si>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</si>
  <si>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</si>
  <si>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</si>
  <si>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</si>
  <si>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</si>
  <si>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EM team on the way need 10 Min</t>
  </si>
  <si>
    <t>SCECO cut in area and team on the way to saving JED2928</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</si>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</sst>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4" totalsRowShown="0" headerRowDxfId="46" dataDxfId="45" headerRowBorderDxfId="43" tableBorderDxfId="44" totalsRowBorderDxfId="42">
  <autoFilter ref="A1:L2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331.52409317129786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45994.472519097224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45994.472519097224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45994.472519097224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45994.472519097224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45994.472519097224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45994.472519097224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45994.472519097224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45994.472519097224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45994.472519097224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45994.472519097224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45994.472519097224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45994.472519097224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45994.472519097224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45994.472519097224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45994.472519097224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45994.472519097224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45994.472519097224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45994.472519097224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45994.472519097224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45994.472519097224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45994.472519097224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45994.472519097224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45994.472519097224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45994.472519097224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45994.472519097224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45994.472519097224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45994.472519097224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45994.472519097224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45994.472519097224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45994.472519097224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45994.472519097224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45994.472519097224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45994.472519097224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45994.472519097224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45994.472519097224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45994.472519097224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45994.472519097224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45994.472519097224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45994.472519097224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45994.472519097224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45994.472519097224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45994.472519097224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45994.472519097224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45994.472519097224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45994.472519097224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45994.472519097224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45994.472519097224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45994.472519097224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45994.472519097224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45994.472519097224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45994.472519097224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45994.472519097224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45994.472519097224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45994.472519097224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45994.472519097224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45994.472519097224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45994.472519097224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45994.472519097224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45994.472519097224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45994.472519097224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45994.472519097224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45994.472519097224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45994.472519097224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45994.472519097224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45994.472519097224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45994.472519097224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45994.472519097224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45994.472519097224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45994.472519097224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45994.472519097224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45994.472519097224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45994.472519097224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45994.472519097224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45994.472519097224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45994.472519097224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45994.472519097224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45994.472519097224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45994.472519097224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45994.472519097224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45994.472519097224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45994.472519097224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45994.472519097224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45994.472519097224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45994.472519097224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45994.472519097224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45994.472519097224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45994.472519097224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45994.472519097224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45994.472519097224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45994.472519097224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45994.472519097224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45994.472519097224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45994.472519097224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45994.472519097224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45994.472519097224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45994.472519097224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45994.472519097224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45994.472519097224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45994.472519097224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45994.472519097224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45994.472519097224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45994.472519097224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45994.472519097224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45994.472519097224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45994.472519097224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45994.472519097224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45994.472519097224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45994.472519097224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45994.472519097224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45994.472519097224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45994.472519097224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45994.472519097224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45994.472519097224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45994.472519097224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45994.472519097224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45994.472519097224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45994.472519097224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45994.472519097224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45994.472519097224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45994.472519097224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45994.472519097224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45994.472519097224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45994.472519097224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45994.472519097224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45994.472519097224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45994.472519097224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45994.472519097224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45994.472519097224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45994.472519097224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45994.472519097224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45994.472519097224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45994.472519097224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45994.472519097224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45994.472519097224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45994.472519097224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45994.472519097224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45994.472519097224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45994.472519097224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45994.472519097224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45994.472519097224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45994.472519097224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45994.472519097224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45994.472519097224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45994.472519097224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45994.472519097224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45994.472519097224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45994.472519097224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45994.472519097224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45994.472519097224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45994.472519097224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45994.472519097224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45994.472519097224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45994.472519097224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45994.472519097224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45994.472519097224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45994.472519097224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45994.472519097224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45994.472519097224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45994.472519097224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45994.472519097224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45994.472519097224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45994.472519097224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45994.472519097224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45994.472519097224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45994.472519097224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45994.472519097224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45994.472519097224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45994.472519097224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45994.472519097224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45994.472519097224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45994.472519097224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45994.472519097224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45994.472519097224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45994.472519097224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45994.472519097224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45994.472519097224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45994.472519097224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45994.472519097224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45994.472519097224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45994.472519097224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45994.472519097224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45994.472519097224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45994.472519097224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45994.472519097224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45994.472519097224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45994.472519097224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45994.472519097224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45994.472519097224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45994.472519097224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45994.472519097224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45994.472519097224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45994.472519097224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45994.472519097224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45994.472519097224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45994.472519097224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45994.472519097224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45994.472519097224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45994.472519097224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45994.472519097224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45994.472519097224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45994.472519097224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45994.472519097224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45994.472519097224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45994.472519097224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45994.472519097224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45994.472519097224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169.47268113426253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10.085100115742534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45994.472519097224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45994.472519097224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45994.472519097224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45994.472519097224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45994.472519097224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45994.472519097224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45994.472519097224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45994.472519097224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45994.472519097224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45994.472519097224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45994.472519097224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45994.472519097224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45994.472519097224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45994.472519097224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45994.472519097224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45994.472519097224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45994.472519097224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45994.472519097224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45994.472519097224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45994.472519097224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45994.472519097224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45994.472519097224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45994.472519097224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45994.472519097224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45994.472519097224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45994.472519097224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45994.472519097224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45994.472519097224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45994.472519097224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45994.472519097224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45994.472519097224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45994.472519097224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45994.472519097224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45994.472519097224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45994.472519097224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45994.472519097224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45994.472519097224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45994.472519097224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45994.472519097224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45994.472519097224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45994.472519097224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45994.472519097224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45994.472519097224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45994.472519097224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45994.472519097224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45994.472519097224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45994.472519097224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45994.472519097224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45994.472519097224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45994.472519097224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45994.472519097224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45994.472519097224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45994.472519097224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45994.472519097224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45994.472519097224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45994.472519097224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45994.472519097224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45994.472519097224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45994.472519097224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45994.472519097224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45994.472519097224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45994.472519097224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45994.472519097224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45994.472519097224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45994.472519097224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45994.472519097224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45994.472519097224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45994.472519097224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45994.472519097224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45994.472519097224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45994.472519097224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45994.472519097224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45994.472519097224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45994.472519097224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45994.472519097224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45994.472519097224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45994.472519097224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45994.472519097224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45994.472519097224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45994.472519097224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45994.472519097224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45994.472519097224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45994.472519097224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45994.472519097224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45994.472519097224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45994.472519097224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45994.472519097224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45994.472519097224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45994.472519097224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45994.472519097224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45994.472519097224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45994.472519097224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45994.472519097224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45994.472519097224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45994.472519097224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45994.472519097224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45994.472519097224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45994.472519097224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45994.472519097224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45994.472519097224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45994.472519097224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45994.472519097224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45994.472519097224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45994.472519097224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45994.472519097224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45994.472519097224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45994.472519097224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45994.472519097224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45994.472519097224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45994.472519097224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45994.472519097224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45994.472519097224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45994.472519097224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45994.472519097224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45994.472519097224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45994.472519097224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45994.472519097224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45994.472519097224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45994.472519097224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45994.472519097224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45994.472519097224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45994.472519097224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45994.472519097224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45994.472519097224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45994.472519097224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45994.472519097224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45994.472519097224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45994.472519097224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45994.472519097224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45994.472519097224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45994.472519097224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45994.472519097224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45994.472519097224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45994.472519097224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45994.472519097224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45994.472519097224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45994.472519097224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45994.472519097224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45994.472519097224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45994.472519097224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45994.472519097224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45994.472519097224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45994.472519097224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45994.472519097224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45994.472519097224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45994.472519097224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45994.472519097224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45994.472519097224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45994.472519097224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45994.472519097224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45994.472519097224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45994.472519097224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45994.472519097224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45994.472519097224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45994.472519097224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45994.472519097224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45994.472519097224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45994.472519097224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45994.472519097224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45994.472519097224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45994.472519097224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45994.472519097224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45994.472519097224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45994.472519097224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45994.472519097224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45994.472519097224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45994.472519097224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45994.472519097224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45994.472519097224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45994.472519097224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45994.472519097224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45994.472519097224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45994.472519097224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45994.472519097224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45994.472519097224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45994.472519097224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45994.472519097224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45994.472519097224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45994.472519097224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45994.472519097224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45994.472519097224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45994.472519097224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45994.472519097224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45994.472519097224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45994.472519097224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45994.472519097224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45994.472519097224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45994.472519097224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45994.472519097224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45994.472519097224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45994.472519097224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45994.472519097224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45994.472519097224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45994.472519097224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45994.472519097224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45994.472519097224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45994.472519097224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45994.472519097224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45994.472519097224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45994.472519097224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45994.472519097224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45994.472519097224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45994.472519097224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45994.472519097224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45994.472519097224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45994.472519097224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45994.472519097224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45994.472519097224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45994.472519097224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45994.472519097224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45994.472519097224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45994.472519097224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45994.472519097224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45994.472519097224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45994.472519097224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45994.472519097224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45994.472519097224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45994.472519097224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45994.472519097224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45994.472519097224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45994.472519097224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45994.472519097224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45994.472519097224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45994.472519097224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45994.472519097224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45994.472519097224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45994.472519097224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45994.472519097224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45994.472519097224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45994.472519097224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45994.472519097224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45994.472519097224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45994.472519097224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45994.472519097224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45994.472519097224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45994.472519097224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45994.472519097224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45994.472519097224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45994.472519097224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45994.472519097224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45994.472519097224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45994.472519097224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45994.472519097224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45994.472519097224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45994.472519097224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45994.472519097224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45994.472519097224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45994.472519097224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45994.472519097224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45994.472519097224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45994.472519097224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45994.472519097224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45994.472519097224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45994.472519097224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45994.472519097224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45994.472519097224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45994.472519097224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45994.472519097224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45994.472519097224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45994.472519097224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45994.472519097224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45994.472519097224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45994.472519097224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45994.472519097224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45994.472519097224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45994.472519097224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45994.472519097224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45994.472519097224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45994.472519097224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45994.472519097224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45994.472519097224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45994.472519097224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45994.472519097224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45994.472519097224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45994.472519097224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45994.472519097224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45994.472519097224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45994.472519097224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45994.472519097224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45994.472519097224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45994.472519097224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45994.472519097224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45994.472519097224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45994.472519097224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45994.472519097224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45994.472519097224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45994.472519097224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45994.472519097224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45994.472519097224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45994.472519097224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45994.472519097224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45994.472519097224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45994.472519097224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45994.472519097224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45994.472519097224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45994.472519097224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45994.472519097224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45994.472519097224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45994.472519097224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45994.472519097224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45994.472519097224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45994.472519097224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45994.472519097224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45994.472519097224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45994.472519097224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45994.472519097224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45994.472519097224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45994.472519097224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45994.472519097224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45994.472519097224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45994.472519097224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45994.472519097224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45994.472519097224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45994.472519097224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45994.472519097224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45994.472519097224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45994.472519097224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45994.472519097224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45994.472519097224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45994.472519097224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45994.472519097224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45994.472519097224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45994.472519097224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45994.472519097224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45994.472519097224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45994.472519097224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45994.472519097224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45994.472519097224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45994.472519097224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45994.472519097224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45994.472519097224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45994.472519097224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45994.472519097224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45994.472519097224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45994.472519097224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45994.472519097224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45994.472519097224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45994.472519097224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45994.472519097224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45994.472519097224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45994.472519097224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45994.472519097224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45994.472519097224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45994.472519097224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45994.472519097224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45994.472519097224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45994.472519097224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45994.472519097224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45994.472519097224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45994.472519097224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45994.472519097224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45994.472519097224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45994.472519097224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45994.472519097224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45994.472519097224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45994.472519097224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45994.472519097224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45994.472519097224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45994.472519097224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45994.472519097224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45994.472519097224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45994.472519097224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45994.472519097224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45994.472519097224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45994.472519097224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45994.472519097224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45994.472519097224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45994.472519097224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45994.472519097224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45994.472519097224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45994.472519097224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45994.472519097224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45994.472519097224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45994.472519097224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45994.472519097224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45994.472519097224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45994.472519097224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45994.472519097224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45994.472519097224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45994.472519097224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45994.472519097224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45994.472519097224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45994.472519097224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45994.472519097224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45994.472519097224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45994.472519097224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45994.472519097224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45994.472519097224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45994.472519097224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45994.472519097224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45994.472519097224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45994.472519097224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45994.472519097224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45994.472519097224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45994.472519097224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45994.472519097224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45994.472519097224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45994.472519097224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45994.472519097224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45994.472519097224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45994.472519097224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45994.472519097224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45994.472519097224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45994.472519097224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45994.472519097224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45994.472519097224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45994.472519097224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45994.472519097224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45994.472519097224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45994.472519097224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45994.472519097224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45994.472519097224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45994.472519097224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45994.472519097224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45994.472519097224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45994.472519097224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45994.472519097224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45994.472519097224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45994.472519097224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45994.472519097224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45994.472519097224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45994.472519097224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45994.472519097224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45994.472519097224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45994.472519097224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45994.472519097224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45994.472519097224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45994.472519097224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45994.472519097224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45994.472519097224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45994.472519097224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45994.472519097224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45994.472519097224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45994.472519097224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45994.472519097224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45994.472519097224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45994.472519097224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45994.472519097224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45994.472519097224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45994.472519097224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45994.472519097224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45994.472519097224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45994.472519097224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45994.472519097224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45994.472519097224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45994.472519097224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45994.472519097224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45994.472519097224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45994.472519097224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45994.472519097224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45994.472519097224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45994.472519097224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45994.472519097224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45994.472519097224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45994.472519097224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45994.472519097224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45994.472519097224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45994.472519097224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45994.472519097224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45994.472519097224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45994.472519097224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45994.472519097224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45994.472519097224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45994.472519097224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45994.472519097224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45994.472519097224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45994.472519097224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45994.472519097224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45994.472519097224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45994.472519097224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45994.472519097224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45994.472519097224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45994.472519097224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45994.472519097224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45994.472519097224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45994.472519097224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45994.472519097224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45994.472519097224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45994.472519097224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45994.472519097224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45994.472519097224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45994.472519097224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45994.472519097224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45994.472519097224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45994.472519097224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45994.472519097224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45994.472519097224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45994.472519097224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45994.472519097224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45994.472519097224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45994.472519097224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45994.472519097224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45994.472519097224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45994.472519097224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45994.472519097224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45994.472519097224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45994.472519097224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45994.472519097224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45994.472519097224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45994.472519097224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45994.472519097224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45994.472519097224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45994.472519097224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45994.472519097224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45994.472519097224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45994.472519097224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45994.472519097224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45994.472519097224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45994.472519097224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45994.472519097224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45994.472519097224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45994.472519097224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45994.472519097224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45994.472519097224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45994.472519097224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45994.472519097224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45994.472519097224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45994.472519097224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45994.472519097224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45994.472519097224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45994.472519097224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45994.472519097224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45994.472519097224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45994.472519097224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45994.472519097224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45994.472519097224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45994.472519097224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45994.472519097224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45994.472519097224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45994.472519097224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45994.472519097224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45994.472519097224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45994.472519097224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45994.472519097224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45994.472519097224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45994.472519097224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45994.472519097224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45994.472519097224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45994.472519097224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45994.472519097224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45994.472519097224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45994.472519097224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45994.472519097224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45994.472519097224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45994.472519097224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45994.472519097224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45994.472519097224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45994.472519097224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45994.472519097224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45994.472519097224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45994.472519097224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45994.472519097224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45994.472519097224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45994.472519097224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45994.472519097224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45994.472519097224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45994.472519097224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45994.472519097224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45994.472519097224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45994.472519097224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45994.472519097224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45994.472519097224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45994.472519097224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45994.472519097224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45994.472519097224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45994.472519097224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45994.472519097224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45994.472519097224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45994.472519097224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45994.472519097224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45994.472519097224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45994.472519097224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45994.472519097224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45994.472519097224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45994.472519097224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45994.472519097224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45994.472519097224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45994.472519097224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45994.472519097224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45994.472519097224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45994.472519097224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45994.472519097224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45994.472519097224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45994.472519097224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45994.472519097224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45994.472519097224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45994.472519097224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45994.472519097224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45994.472519097224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45994.472519097224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45994.472519097224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45994.472519097224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45994.472519097224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45994.472519097224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45994.472519097224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45994.472519097224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45994.472519097224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45994.472519097224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45994.472519097224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45994.472519097224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45994.472519097224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45994.472519097224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45994.472519097224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45994.472519097224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45994.472519097224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45994.472519097224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45994.472519097224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45994.472519097224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45994.472519097224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45994.472519097224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45994.472519097224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45994.472519097224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45994.472519097224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45994.472519097224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45994.472519097224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45994.472519097224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45994.472519097224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45994.472519097224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45994.472519097224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45994.472519097224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45994.472519097224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45994.472519097224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45994.472519097224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45994.472519097224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45994.472519097224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45994.472519097224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45994.472519097224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45994.472519097224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45994.472519097224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45994.472519097224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45994.472519097224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45994.472519097224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45994.472519097224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45994.472519097224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45994.472519097224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45994.472519097224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45994.472519097224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45994.472519097224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45994.472519097224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45994.472519097224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45994.472519097224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45994.472519097224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45994.472519097224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45994.472519097224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45994.472519097224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45994.472519097224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45994.472519097224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45994.472519097224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45994.472519097224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45994.472519097224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45994.472519097224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45994.472519097224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45994.472519097224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45994.472519097224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45994.472519097224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45994.472519097224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45994.472519097224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45994.472519097224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45994.472519097224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45994.472519097224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45994.472519097224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45994.472519097224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45994.472519097224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45994.472519097224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45994.472519097224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45994.472519097224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45994.472519097224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45994.472519097224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45994.472519097224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45994.472519097224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45994.472519097224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45994.472519097224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45994.472519097224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45994.472519097224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45994.472519097224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45994.472519097224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45994.472519097224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45994.472519097224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45994.472519097224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45994.472519097224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45994.472519097224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45994.472519097224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45994.472519097224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45994.472519097224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45994.472519097224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45994.472519097224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45994.472519097224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45994.472519097224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45994.472519097224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45994.472519097224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45994.472519097224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45994.472519097224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45994.472519097224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45994.472519097224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45994.472519097224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45994.472519097224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45994.472519097224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45994.472519097224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45994.472519097224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45994.472519097224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45994.472519097224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45994.472519097224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45994.472519097224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45994.472519097224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45994.472519097224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45994.472519097224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45994.472519097224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45994.472519097224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45994.472519097224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45994.472519097224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45994.472519097224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45994.472519097224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45994.472519097224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45994.472519097224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45994.472519097224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45994.472519097224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45994.472519097224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45994.472519097224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45994.472519097224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45994.472519097224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45994.472519097224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45994.472519097224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45994.472519097224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45994.472519097224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45994.472519097224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45994.472519097224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45994.472519097224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45994.472519097224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45994.472519097224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45994.472519097224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45994.472519097224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45994.472519097224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45994.472519097224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45994.472519097224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45994.472519097224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45994.472519097224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45994.472519097224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45994.472519097224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45994.472519097224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45994.472519097224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45994.472519097224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45994.472519097224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45994.472519097224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45994.472519097224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45994.472519097224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45994.472519097224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45994.472519097224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45994.472519097224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45994.472519097224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45994.472519097224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45994.472519097224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45994.472519097224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45994.472519097224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45994.472519097224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45994.472519097224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45994.472519097224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45994.472519097224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45994.472519097224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45994.472519097224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45994.472519097224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45994.472519097224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45994.472519097224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45994.472519097224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45994.472519097224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45994.472519097224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45994.472519097224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45994.472519097224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45994.472519097224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45994.472519097224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45994.472519097224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45994.472519097224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45994.472519097224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45994.472519097224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45994.472519097224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45994.472519097224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45994.472519097224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45994.472519097224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45994.472519097224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45994.472519097224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45994.472519097224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45994.472519097224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45994.472519097224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45994.472519097224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45994.472519097224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45994.472519097224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45994.472519097224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45994.472519097224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45994.472519097224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45994.472519097224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45994.472519097224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45994.472519097224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45994.472519097224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45994.472519097224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45994.472519097224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45994.472519097224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45994.472519097224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45994.472519097224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45994.472519097224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45994.472519097224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45994.472519097224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45994.472519097224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45994.472519097224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45994.472519097224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45994.472519097224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45994.472519097224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45994.472519097224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45994.472519097224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45994.472519097224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45994.472519097224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45994.472519097224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45994.472519097224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45994.472519097224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45994.472519097224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45994.472519097224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45994.472519097224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45994.472519097224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45994.472519097224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45994.472519097224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45994.472519097224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45994.472519097224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45994.472519097224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45994.472519097224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45994.472519097224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45994.472519097224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45994.472519097224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45994.472519097224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45994.472519097224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45994.472519097224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45994.472519097224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45994.472519097224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45994.472519097224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45994.472519097224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45994.472519097224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45994.472519097224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45994.472519097224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45994.472519097224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45994.472519097224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45994.472519097224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45994.472519097224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45994.472519097224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45994.472519097224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45994.472519097224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45994.472519097224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45994.472519097224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45994.472519097224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45994.472519097224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45994.472519097224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45994.472519097224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45994.472519097224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45994.472519097224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45994.472519097224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45994.472519097224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45994.472519097224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45994.472519097224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45994.472519097224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45994.472519097224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45994.472519097224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45994.472519097224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45994.472519097224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45994.472519097224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45994.472519097224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45994.472519097224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45994.472519097224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45994.472519097224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45994.472519097224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45994.472519097224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45994.472519097224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45994.472519097224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45994.472519097224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45994.472519097224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45994.472519097224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45994.472519097224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45994.472519097224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45994.472519097224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45994.472519097224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45994.472519097224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45994.472519097224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45994.472519097224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45994.472519097224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45994.472519097224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45994.472519097224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45994.472519097224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45994.472519097224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45994.472519097224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45994.472519097224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45994.472519097224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45994.472519097224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45994.472519097224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45994.472519097224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45994.472519097224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45994.472519097224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45994.472519097224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45994.472519097224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45994.472519097224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45994.472519097224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45994.472519097224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45994.472519097224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45994.472519097224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45994.472519097224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45994.472519097224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45994.472519097224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45994.472519097224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45994.472519097224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45994.472519097224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45994.472519097224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45994.472519097224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45994.472519097224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45994.472519097224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45994.472519097224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45994.472519097224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45994.472519097224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45994.472519097224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45994.472519097224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45994.472519097224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45994.472519097224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45994.472519097224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45994.472519097224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45994.472519097224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45994.472519097224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45994.472519097224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45994.472519097224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45994.472519097224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45994.472519097224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45994.472519097224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45994.472519097224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45994.472519097224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45994.472519097224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45994.472519097224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45994.472519097224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45994.472519097224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45994.472519097224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45994.472519097224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45994.472519097224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45994.472519097224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45994.472519097224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45994.472519097224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45994.472519097224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45994.472519097224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45994.472519097224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45994.472519097224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45994.472519097224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45994.472519097224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45994.472519097224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45994.472519097224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45994.472519097224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45994.472519097224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45994.472519097224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45994.472519097224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45994.472519097224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45994.472519097224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45994.472519097224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45994.472519097224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45994.472519097224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45994.472519097224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45994.472519097224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45994.472519097224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45994.472519097224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45994.472519097224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45994.472519097224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45994.472519097224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45994.472519097224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45994.472519097224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45994.472519097224</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4"/>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290.9918015046278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0.48363020833494375</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35322</v>
      </c>
      <c r="E4" s="91" t="s">
        <v>39106</v>
      </c>
      <c r="F4" s="92"/>
      <c r="G4" s="93">
        <f ca="1">IFERROR(NOW()-F4,"")</f>
        <v>45994.472519097224</v>
      </c>
      <c r="H4" s="92">
        <v>45994.361608796295</v>
      </c>
      <c r="I4" s="110" t="str">
        <f>IFERROR(VLOOKUP(D4,DB!A:F,6,0),"")</f>
        <v>SCECO</v>
      </c>
      <c r="J4" s="110" t="str">
        <f>IFERROR(VLOOKUP(D4,DB!A:G,7,0),"")</f>
        <v>Weak</v>
      </c>
      <c r="K4" s="94" t="s">
        <v>39197</v>
      </c>
      <c r="L4" s="88" t="str">
        <f>IFERROR(VLOOKUP(D4,DB!A:I,9,0),"")</f>
        <v>Latis</v>
      </c>
    </row>
    <row r="5" spans="1:16" ht="15" customHeight="1">
      <c r="A5" s="110" t="s">
        <v>39196</v>
      </c>
      <c r="B5" s="110" t="str">
        <f>IFERROR(VLOOKUP(D5,DB!A:K,11,0),"")</f>
        <v>R4</v>
      </c>
      <c r="C5" s="90">
        <v>1</v>
      </c>
      <c r="D5" s="88" t="s">
        <v>35273</v>
      </c>
      <c r="E5" s="91" t="s">
        <v>39106</v>
      </c>
      <c r="F5" s="92"/>
      <c r="G5" s="93">
        <f ca="1">IFERROR(NOW()-F5,"")</f>
        <v>45994.472519097224</v>
      </c>
      <c r="H5" s="92">
        <v>45994.361620370371</v>
      </c>
      <c r="I5" s="110" t="str">
        <f>IFERROR(VLOOKUP(D5,DB!A:F,6,0),"")</f>
        <v>SCECO</v>
      </c>
      <c r="J5" s="110" t="str">
        <f>IFERROR(VLOOKUP(D5,DB!A:G,7,0),"")</f>
        <v>Vandalized</v>
      </c>
      <c r="K5" s="94" t="s">
        <v>39198</v>
      </c>
      <c r="L5" s="88" t="str">
        <f>IFERROR(VLOOKUP(D5,DB!A:I,9,0),"")</f>
        <v>Latis</v>
      </c>
    </row>
    <row r="6" spans="1:16" ht="15" customHeight="1">
      <c r="A6" s="110" t="s">
        <v>39196</v>
      </c>
      <c r="B6" s="110" t="str">
        <f>IFERROR(VLOOKUP(D6,DB!A:K,11,0),"")</f>
        <v>R4</v>
      </c>
      <c r="C6" s="90">
        <v>1</v>
      </c>
      <c r="D6" s="88" t="s">
        <v>36546</v>
      </c>
      <c r="E6" s="91" t="s">
        <v>39106</v>
      </c>
      <c r="F6" s="92"/>
      <c r="G6" s="93">
        <f t="shared" ref="G6:G50" ca="1" si="0">IFERROR(NOW()-F6,"")</f>
        <v>45994.472519097224</v>
      </c>
      <c r="H6" s="92">
        <v>45994.397152777776</v>
      </c>
      <c r="I6" s="110" t="str">
        <f>IFERROR(VLOOKUP(D6,DB!A:F,6,0),"")</f>
        <v>SCECO</v>
      </c>
      <c r="J6" s="110" t="str">
        <f>IFERROR(VLOOKUP(D6,DB!A:G,7,0),"")</f>
        <v>Dead</v>
      </c>
      <c r="K6" s="94" t="s">
        <v>39199</v>
      </c>
      <c r="L6" s="88" t="str">
        <f>IFERROR(VLOOKUP(D6,DB!A:I,9,0),"")</f>
        <v>Latis</v>
      </c>
    </row>
    <row r="7" spans="1:16" ht="15" customHeight="1">
      <c r="A7" s="110"/>
      <c r="B7" s="110" t="str">
        <f>IFERROR(VLOOKUP(D7,DB!A:K,11,0),"")</f>
        <v/>
      </c>
      <c r="C7" s="90"/>
      <c r="D7" s="88"/>
      <c r="E7" s="91"/>
      <c r="F7" s="92"/>
      <c r="G7" s="93">
        <f t="shared" ca="1" si="0"/>
        <v>45994.472519097224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45994.472519097224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45994.472519097224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45994.472519097224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45994.472519097224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45994.472519097224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45994.472519097224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45994.472519097224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45994.472519097224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45994.472519097224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45994.472519097224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45994.472519097224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45994.472519097224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45994.472519097224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45994.472519097224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45994.472519097224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45994.472519097224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45994.472519097224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45994.472519097224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45994.472519097224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45994.472519097224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45994.472519097224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45994.472519097224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45994.472519097224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45994.472519097224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45994.472519097224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45994.472519097224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45994.472519097224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45994.472519097224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45994.472519097224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45994.472519097224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45994.472519097224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45994.472519097224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45994.472519097224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45994.472519097224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45994.472519097224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45994.472519097224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45994.472519097224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45994.472519097224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45994.472519097224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45994.472519097224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45994.472519097224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45994.472519097224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45994.472519097224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ref="G51:G114" ca="1" si="1">IFERROR(NOW()-F51,"")</f>
        <v>45994.472519097224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45994.472519097224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45994.472519097224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45994.472519097224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45994.472519097224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45994.472519097224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45994.472519097224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45994.472519097224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45994.472519097224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45994.472519097224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45994.472519097224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45994.472519097224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45994.472519097224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45994.472519097224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45994.472519097224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45994.472519097224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45994.472519097224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45994.472519097224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45994.472519097224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45994.472519097224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45994.472519097224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45994.472519097224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45994.472519097224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45994.472519097224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45994.472519097224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45994.472519097224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45994.472519097224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45994.472519097224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45994.472519097224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45994.472519097224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45994.472519097224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45994.472519097224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45994.472519097224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45994.472519097224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45994.472519097224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45994.472519097224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45994.472519097224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45994.472519097224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45994.472519097224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45994.472519097224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45994.472519097224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45994.472519097224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45994.472519097224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45994.472519097224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45994.472519097224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45994.472519097224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45994.472519097224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45994.472519097224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45994.472519097224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45994.472519097224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45994.472519097224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45994.472519097224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45994.472519097224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45994.472519097224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45994.472519097224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45994.472519097224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45994.472519097224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45994.472519097224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45994.472519097224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45994.472519097224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45994.472519097224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45994.472519097224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45994.472519097224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45994.472519097224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ref="G115:G178" ca="1" si="2">IFERROR(NOW()-F115,"")</f>
        <v>45994.472519097224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45994.472519097224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45994.472519097224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45994.472519097224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45994.472519097224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45994.472519097224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45994.472519097224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45994.472519097224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45994.472519097224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45994.472519097224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45994.472519097224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45994.472519097224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45994.472519097224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45994.472519097224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45994.472519097224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45994.472519097224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45994.472519097224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45994.472519097224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45994.472519097224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45994.472519097224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45994.472519097224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45994.472519097224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45994.472519097224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45994.472519097224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45994.472519097224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45994.472519097224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45994.472519097224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45994.472519097224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45994.472519097224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45994.472519097224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45994.472519097224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45994.472519097224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45994.472519097224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45994.472519097224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45994.472519097224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45994.472519097224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45994.472519097224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45994.472519097224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45994.472519097224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45994.472519097224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45994.472519097224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45994.472519097224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45994.472519097224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45994.472519097224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45994.472519097224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45994.472519097224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45994.472519097224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45994.472519097224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45994.472519097224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45994.472519097224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45994.472519097224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45994.472519097224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45994.472519097224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45994.472519097224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45994.472519097224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45994.472519097224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45994.472519097224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45994.472519097224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45994.472519097224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45994.472519097224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45994.472519097224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45994.472519097224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45994.472519097224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45994.472519097224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ref="G179:G224" ca="1" si="3">IFERROR(NOW()-F179,"")</f>
        <v>45994.472519097224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45994.472519097224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45994.472519097224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45994.472519097224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45994.472519097224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45994.472519097224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45994.472519097224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45994.472519097224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45994.472519097224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45994.472519097224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45994.472519097224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45994.472519097224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45994.472519097224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45994.472519097224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45994.472519097224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45994.472519097224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45994.472519097224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45994.472519097224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45994.472519097224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45994.472519097224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45994.472519097224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45994.472519097224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45994.472519097224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45994.472519097224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45994.472519097224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45994.472519097224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45994.472519097224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45994.472519097224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45994.472519097224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45994.472519097224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45994.472519097224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45994.472519097224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45994.472519097224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45994.472519097224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45994.472519097224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45994.472519097224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45994.472519097224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45994.472519097224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45994.472519097224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45994.472519097224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45994.472519097224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45994.472519097224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45994.472519097224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45994.472519097224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45994.472519097224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45994.472519097224</v>
      </c>
      <c r="H224" s="92"/>
      <c r="I224" s="110" t="str">
        <f>IFERROR(VLOOKUP(D224,DB!A:F,6,0),"")</f>
        <v/>
      </c>
      <c r="J224" s="110" t="str">
        <f>IFERROR(VLOOKUP(D224,DB!A:G,7,0),"")</f>
        <v/>
      </c>
      <c r="K224" s="94"/>
      <c r="L224" s="88" t="str">
        <f>IFERROR(VLOOKUP(D224,DB!A:I,9,0),"")</f>
        <v/>
      </c>
    </row>
  </sheetData>
  <dataValidations count="2">
    <dataValidation allowBlank="1" showInputMessage="1" showErrorMessage="1" sqref="E1" xr:uid="{A4F81451-56CC-4543-9497-104C4E44EE4B}"/>
    <dataValidation type="list" allowBlank="1" showInputMessage="1" showErrorMessage="1" sqref="E2:E2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D13" sqref="D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102.64045891203568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68.283641782407358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45.81140798611159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13.099220486110426</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45994.472519097224</v>
      </c>
      <c r="H6" s="38"/>
      <c r="I6" s="37" t="str">
        <f>IFERROR(VLOOKUP(D6,DB!A:F,6,0),"")</f>
        <v/>
      </c>
      <c r="J6" s="37" t="str">
        <f>IFERROR(VLOOKUP(D6,DB!A:G,7,0),"")</f>
        <v/>
      </c>
      <c r="K6" s="37"/>
      <c r="L6" s="37" t="str">
        <f>IFERROR(VLOOKUP(D6,DB!A:I,9,0),"")</f>
        <v/>
      </c>
    </row>
    <row r="7" spans="1:13">
      <c r="A7" s="37"/>
      <c r="B7" s="37" t="str">
        <f>IFERROR(VLOOKUP(D7,DB!A:K,11,0),"")</f>
        <v>R5</v>
      </c>
      <c r="C7" s="37"/>
      <c r="D7" s="37" t="s">
        <v>32431</v>
      </c>
      <c r="E7" s="37"/>
      <c r="F7" s="38"/>
      <c r="G7" s="135">
        <f ca="1">IFERROR(NOW()-F7,"")</f>
        <v>45994.472519097224</v>
      </c>
      <c r="H7" s="38"/>
      <c r="I7" s="37" t="str">
        <f>IFERROR(VLOOKUP(D7,DB!A:F,6,0),"")</f>
        <v>SCECO</v>
      </c>
      <c r="J7" s="37" t="str">
        <f>IFERROR(VLOOKUP(D7,DB!A:G,7,0),"")</f>
        <v>Dead</v>
      </c>
      <c r="K7" s="37"/>
      <c r="L7" s="37" t="str">
        <f>IFERROR(VLOOKUP(D7,DB!A:I,9,0),"")</f>
        <v>Latis</v>
      </c>
    </row>
    <row r="8" spans="1:13">
      <c r="A8" s="37"/>
      <c r="B8" s="37" t="str">
        <f>IFERROR(VLOOKUP(D8,DB!A:K,11,0),"")</f>
        <v/>
      </c>
      <c r="C8" s="37"/>
      <c r="D8" s="37"/>
      <c r="E8" s="37"/>
      <c r="F8" s="38"/>
      <c r="G8" s="135">
        <f ca="1">IFERROR(NOW()-F8,"")</f>
        <v>45994.472519097224</v>
      </c>
      <c r="H8" s="38"/>
      <c r="I8" s="37" t="str">
        <f>IFERROR(VLOOKUP(D8,DB!A:F,6,0),"")</f>
        <v/>
      </c>
      <c r="J8" s="37" t="str">
        <f>IFERROR(VLOOKUP(D8,DB!A:G,7,0),"")</f>
        <v/>
      </c>
      <c r="K8" s="37"/>
      <c r="L8" s="37" t="str">
        <f>IFERROR(VLOOKUP(D8,DB!A:I,9,0),"")</f>
        <v/>
      </c>
    </row>
    <row r="9" spans="1:13">
      <c r="A9" s="37"/>
      <c r="B9" s="37" t="str">
        <f>IFERROR(VLOOKUP(D9,DB!A:K,11,0),"")</f>
        <v>R5</v>
      </c>
      <c r="C9" s="37"/>
      <c r="D9" s="37" t="s">
        <v>36902</v>
      </c>
      <c r="E9" s="37"/>
      <c r="F9" s="38"/>
      <c r="G9" s="135">
        <f ca="1">IFERROR(NOW()-F9,"")</f>
        <v>45994.472519097224</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35">
        <f ca="1">IFERROR(NOW()-F10,"")</f>
        <v>45994.472519097224</v>
      </c>
      <c r="H10" s="38"/>
      <c r="I10" s="37" t="str">
        <f>IFERROR(VLOOKUP(D10,DB!A:F,6,0),"")</f>
        <v/>
      </c>
      <c r="J10" s="37" t="str">
        <f>IFERROR(VLOOKUP(D10,DB!A:G,7,0),"")</f>
        <v/>
      </c>
      <c r="K10" s="37"/>
      <c r="L10" s="37" t="str">
        <f>IFERROR(VLOOKUP(D10,DB!A:I,9,0),"")</f>
        <v/>
      </c>
    </row>
    <row r="11" spans="1:13">
      <c r="A11" s="37"/>
      <c r="B11" s="37" t="str">
        <f>IFERROR(VLOOKUP(D11,DB!A:K,11,0),"")</f>
        <v>R5</v>
      </c>
      <c r="C11" s="37"/>
      <c r="D11" s="37" t="s">
        <v>31546</v>
      </c>
      <c r="E11" s="37"/>
      <c r="F11" s="38"/>
      <c r="G11" s="135">
        <f ca="1">IFERROR(NOW()-F11,"")</f>
        <v>45994.472519097224</v>
      </c>
      <c r="H11" s="38"/>
      <c r="I11" s="37" t="str">
        <f>IFERROR(VLOOKUP(D11,DB!A:F,6,0),"")</f>
        <v>SCECO</v>
      </c>
      <c r="J11" s="37" t="str">
        <f>IFERROR(VLOOKUP(D11,DB!A:G,7,0),"")</f>
        <v>Dead</v>
      </c>
      <c r="K11" s="37"/>
      <c r="L11" s="37" t="str">
        <f>IFERROR(VLOOKUP(D11,DB!A:I,9,0),"")</f>
        <v>Latis</v>
      </c>
    </row>
    <row r="12" spans="1:13">
      <c r="A12" s="37"/>
      <c r="B12" s="37" t="str">
        <f>IFERROR(VLOOKUP(D12,DB!A:K,11,0),"")</f>
        <v/>
      </c>
      <c r="C12" s="37"/>
      <c r="D12" s="37"/>
      <c r="E12" s="37"/>
      <c r="F12" s="38"/>
      <c r="G12" s="135">
        <f ca="1">IFERROR(NOW()-F12,"")</f>
        <v>45994.472519097224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45994.472519097224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45994.472519097224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45994.472519097224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45994.472519097224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45994.472519097224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45994.472519097224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45994.472519097224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45994.472519097224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45994.472519097224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45994.472519097224</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45994.472519097224</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39067</v>
      </c>
      <c r="E2" s="142" t="s">
        <v>39106</v>
      </c>
      <c r="F2" s="121">
        <v>45994.265324074076</v>
      </c>
      <c r="G2" s="72">
        <f ca="1">IFERROR(NOW()-F2,"-")</f>
        <v>0.20719502314750571</v>
      </c>
      <c r="H2" s="121">
        <v>45994.246701388889</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9</v>
      </c>
      <c r="D3" s="119" t="s">
        <v>29935</v>
      </c>
      <c r="E3" s="142" t="s">
        <v>39185</v>
      </c>
      <c r="F3" s="121">
        <v>45994.307106481479</v>
      </c>
      <c r="G3" s="72">
        <f ca="1">IFERROR(NOW()-F3,"-")</f>
        <v>0.16541261574457167</v>
      </c>
      <c r="H3" s="121">
        <v>45994.299583333333</v>
      </c>
      <c r="I3" s="119" t="str">
        <f>IFERROR(VLOOKUP(D3,DB!A:F,6,0),"")</f>
        <v>SCECO</v>
      </c>
      <c r="J3" s="119" t="str">
        <f>IFERROR(VLOOKUP(D3,DB!A:G,7,0),"")</f>
        <v>Dead</v>
      </c>
      <c r="K3" s="122" t="s">
        <v>39211</v>
      </c>
      <c r="L3" s="137" t="str">
        <f>IFERROR(VLOOKUP(D3,DB!A:I,9,0),"")</f>
        <v>Latis</v>
      </c>
    </row>
    <row r="4" spans="1:16382" ht="31.5" customHeight="1">
      <c r="A4" s="118"/>
      <c r="B4" s="119" t="str">
        <f>IFERROR(VLOOKUP(D4,DB!A:K,11,0),"")</f>
        <v/>
      </c>
      <c r="C4" s="120"/>
      <c r="D4" s="119"/>
      <c r="E4" s="142"/>
      <c r="F4" s="121"/>
      <c r="G4" s="72">
        <f ca="1">IFERROR(NOW()-F4,"-")</f>
        <v>45994.472519097224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45994.472519097224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45994.472519097224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45994.472519097224</v>
      </c>
      <c r="H7" s="121"/>
      <c r="I7" s="119" t="str">
        <f>IFERROR(VLOOKUP(D7,DB!A:F,6,0),"")</f>
        <v/>
      </c>
      <c r="J7" s="119" t="str">
        <f>IFERROR(VLOOKUP(D7,DB!A:G,7,0),"")</f>
        <v/>
      </c>
      <c r="K7" s="122" t="s">
        <v>39212</v>
      </c>
      <c r="L7" s="137" t="str">
        <f>IFERROR(VLOOKUP(D7,DB!A:I,9,0),"")</f>
        <v/>
      </c>
    </row>
    <row r="8" spans="1:16382" ht="31.5" customHeight="1">
      <c r="A8" s="118"/>
      <c r="B8" s="119" t="str">
        <f>IFERROR(VLOOKUP(D8,DB!A:K,11,0),"")</f>
        <v/>
      </c>
      <c r="C8" s="120"/>
      <c r="D8" s="119"/>
      <c r="E8" s="142"/>
      <c r="F8" s="121"/>
      <c r="G8" s="72">
        <f ca="1">IFERROR(NOW()-F8,"-")</f>
        <v>45994.472519097224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45994.472519097224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45994.472519097224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45994.472519097224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45994.472519097224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45994.472519097224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45994.472519097224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45994.472519097224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45994.472519097224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45994.472519097224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45994.472519097224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45994.472519097224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45994.472519097224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45994.472519097224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45994.472519097224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45994.472519097224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45994.472519097224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45994.472519097224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45994.472519097224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45994.472519097224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45994.472519097224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45994.472519097224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45994.472519097224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45994.472519097224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45994.472519097224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45994.472519097224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45994.472519097224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45994.472519097224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45994.472519097224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45994.472519097224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45994.472519097224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45994.472519097224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45994.472519097224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45994.472519097224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45994.472519097224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45994.472519097224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45994.472519097224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45994.472519097224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45994.472519097224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45994.472519097224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45994.472519097224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45994.472519097224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45994.472519097224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45994.472519097224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45994.472519097224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45994.472519097224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45994.472519097224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45994.472519097224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45994.472519097224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45994.472519097224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45994.472519097224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45994.472519097224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45994.472519097224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45994.472519097224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45994.472519097224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45994.472519097224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45994.472519097224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45994.472519097224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45994.472519097224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45994.472519097224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45994.472519097224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45994.472519097224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45994.472519097224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45994.472519097224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45994.472519097224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45994.472519097224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45994.472519097224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45994.472519097224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45994.472519097224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45994.472519097224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45994.472519097224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45994.472519097224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45994.472519097224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45994.472519097224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45994.472519097224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45994.472519097224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45994.472519097224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45994.472519097224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45994.472519097224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45994.472519097224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45994.472519097224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45994.472519097224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45994.472519097224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45994.472519097224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45994.472519097224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45994.472519097224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45994.472519097224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45994.472519097224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45994.472519097224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45994.472519097224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45994.472519097224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45994.472519097224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45994.472519097224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45994.472519097224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45994.472519097224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45994.472519097224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45994.472519097224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45994.472519097224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45994.472519097224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45994.472519097224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45994.472519097224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45994.472519097224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45994.472519097224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45994.472519097224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45994.472519097224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45994.472519097224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45994.472519097224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45994.472519097224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45994.472519097224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45994.472519097224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45994.472519097224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45994.472519097224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45994.472519097224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45994.472519097224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45994.472519097224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45994.472519097224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45994.472519097224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45994.472519097224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45994.472519097224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45994.472519097224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45994.472519097224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45994.472519097224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45994.472519097224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45994.472519097224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45994.472519097224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45994.472519097224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45994.472519097224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45994.472519097224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45994.472519097224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45994.472519097224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45994.472519097224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45994.472519097224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45994.472519097224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45994.472519097224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45994.472519097224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45994.472519097224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45994.472519097224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45994.472519097224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45994.472519097224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45994.472519097224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45994.472519097224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45994.472519097224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45994.472519097224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45994.472519097224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45994.472519097224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45994.472519097224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45994.472519097224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45994.472519097224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45994.472519097224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45994.472519097224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45994.472519097224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45994.472519097224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45994.472519097224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45994.472519097224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45994.472519097224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45994.472519097224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45994.472519097224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45994.472519097224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45994.472519097224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45994.472519097224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45994.472519097224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45994.472519097224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45994.472519097224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45994.472519097224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45994.472519097224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45994.472519097224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45994.472519097224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45994.472519097224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45994.472519097224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45994.472519097224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45994.472519097224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45994.472519097224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45994.472519097224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45994.472519097224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45994.472519097224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45994.472519097224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45994.472519097224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45994.472519097224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45994.472519097224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45994.472519097224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45994.472519097224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45994.472519097224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45994.472519097224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45994.472519097224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45994.472519097224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45994.472519097224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45994.472519097224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45994.472519097224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45994.472519097224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45994.472519097224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45994.472519097224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45994.472519097224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45994.472519097224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45994.472519097224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45994.472519097224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45994.472519097224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45994.472519097224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45994.472519097224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45994.472519097224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45994.472519097224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45994.472519097224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45994.472519097224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45994.472519097224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45994.472519097224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45994.472519097224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45994.472519097224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45994.472519097224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45994.472519097224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45994.472519097224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45994.472519097224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45994.472519097224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45994.472519097224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45994.472519097224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45994.472519097224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45994.472519097224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45994.472519097224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45994.472519097224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45994.472519097224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45994.472519097224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45994.472519097224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45994.472519097224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45994.472519097224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45994.472519097224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45994.472519097224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45994.472519097224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45994.472519097224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45994.472519097224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45994.472519097224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45994.472519097224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45994.472519097224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45994.472519097224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45994.472519097224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45994.472519097224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45994.472519097224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45994.472519097224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45994.472519097224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45994.472519097224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45994.472519097224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45994.472519097224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45994.472519097224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45994.472519097224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45994.472519097224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45994.472519097224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45994.472519097224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45994.472519097224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45994.472519097224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45994.472519097224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45994.472519097224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45994.472519097224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45994.472519097224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45994.472519097224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45994.472519097224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45994.472519097224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45994.472519097224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45994.472519097224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45994.472519097224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45994.472519097224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45994.472519097224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45994.472519097224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45994.472519097224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45994.472519097224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45994.472519097224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45994.472519097224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45994.472519097224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45994.472519097224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45994.472519097224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45994.472519097224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45994.472519097224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45994.472519097224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45994.472519097224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45994.472519097224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45994.472519097224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45994.472519097224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45994.472519097224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45994.472519097224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45994.472519097224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45994.472519097224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45994.472519097224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45994.472519097224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45994.472519097224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45994.472519097224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45994.472519097224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45994.472519097224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45994.472519097224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45994.472519097224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45994.472519097224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45994.472519097224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45994.472519097224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45994.472519097224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45994.472519097224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45994.472519097224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45994.472519097224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45994.472519097224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45994.472519097224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45994.472519097224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45994.472519097224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45994.472519097224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45994.472519097224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45994.472519097224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45994.472519097224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45994.472519097224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45994.472519097224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45994.472519097224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45994.472519097224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45994.472519097224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45994.472519097224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45994.472519097224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45994.472519097224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45994.472519097224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45994.472519097224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45994.472519097224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45994.472519097224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45994.472519097224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45994.472519097224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45994.472519097224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45994.472519097224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45994.472519097224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45994.472519097224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45994.472519097224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45994.472519097224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45994.472519097224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45994.472519097224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45994.472519097224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45994.472519097224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45994.472519097224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45994.472519097224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45994.472519097224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45994.472519097224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45994.472519097224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45994.472519097224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45994.472519097224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45994.472519097224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45994.472519097224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45994.472519097224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45994.472519097224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45994.472519097224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45994.472519097224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45994.472519097224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45994.472519097224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45994.472519097224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45994.472519097224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45994.472519097224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45994.472519097224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45994.472519097224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45994.472519097224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45994.472519097224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45994.472519097224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45994.472519097224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45994.472519097224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45994.472519097224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45994.472519097224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45994.472519097224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45994.472519097224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45994.472519097224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45994.472519097224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45994.472519097224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45994.472519097224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45994.472519097224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45994.472519097224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45994.472519097224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45994.472519097224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45994.472519097224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45994.472519097224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45994.472519097224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45994.472519097224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45994.472519097224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45994.472519097224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45994.472519097224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45994.472519097224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45994.472519097224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45994.472519097224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45994.472519097224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45994.472519097224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45994.472519097224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45994.472519097224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45994.472519097224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45994.472519097224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45994.472519097224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45994.472519097224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45994.472519097224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45994.472519097224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45994.472519097224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45994.472519097224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45994.472519097224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45994.472519097224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45994.472519097224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45994.472519097224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45994.472519097224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45994.472519097224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45994.472519097224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45994.472519097224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45994.472519097224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45994.472519097224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45994.472519097224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45994.472519097224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45994.472519097224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45994.472519097224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45994.472519097224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45994.472519097224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45994.472519097224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45994.472519097224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45994.472519097224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45994.472519097224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45994.472519097224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45994.472519097224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45994.472519097224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45994.472519097224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45994.472519097224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45994.472519097224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45994.472519097224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45994.472519097224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45994.472519097224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45994.472519097224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45994.472519097224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45994.472519097224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45994.472519097224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45994.472519097224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45994.472519097224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45994.472519097224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45994.472519097224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45994.472519097224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45994.472519097224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45994.472519097224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45994.472519097224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45994.472519097224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45994.472519097224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45994.472519097224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45994.472519097224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45994.472519097224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45994.472519097224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45994.472519097224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45994.472519097224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45994.472519097224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45994.472519097224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45994.472519097224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45994.472519097224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45994.472519097224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45994.472519097224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45994.472519097224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45994.472519097224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45994.472519097224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45994.472519097224</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45994.472519097224</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2025-12-03T08:20:56Z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